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99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F307" i="9"/>
  <c r="E307" i="9"/>
  <c r="B307" i="9"/>
  <c r="H306" i="9"/>
  <c r="G306" i="9"/>
  <c r="F306" i="9"/>
  <c r="E306" i="9"/>
  <c r="B306" i="9"/>
  <c r="H305" i="9"/>
  <c r="G305" i="9"/>
  <c r="F305" i="9"/>
  <c r="E305" i="9"/>
  <c r="B305" i="9"/>
  <c r="H304" i="9"/>
  <c r="G304" i="9"/>
  <c r="F304" i="9"/>
  <c r="E304" i="9"/>
  <c r="B304" i="9"/>
  <c r="H303" i="9"/>
  <c r="G303" i="9"/>
  <c r="E303" i="9" s="1"/>
  <c r="B303" i="9" s="1"/>
  <c r="F303" i="9"/>
  <c r="H302" i="9"/>
  <c r="G302" i="9"/>
  <c r="F302" i="9"/>
  <c r="E302" i="9"/>
  <c r="B302" i="9"/>
  <c r="H301" i="9"/>
  <c r="G301" i="9"/>
  <c r="E301" i="9" s="1"/>
  <c r="B301" i="9" s="1"/>
  <c r="F301" i="9"/>
  <c r="H300" i="9"/>
  <c r="G300" i="9"/>
  <c r="F300" i="9"/>
  <c r="H299" i="9"/>
  <c r="G299" i="9"/>
  <c r="F299" i="9"/>
  <c r="E299" i="9"/>
  <c r="B299" i="9"/>
  <c r="H298" i="9"/>
  <c r="G298" i="9"/>
  <c r="F298" i="9"/>
  <c r="H297" i="9"/>
  <c r="G297" i="9"/>
  <c r="F297" i="9"/>
  <c r="E297" i="9"/>
  <c r="B297" i="9"/>
  <c r="H296" i="9"/>
  <c r="G296" i="9"/>
  <c r="F296" i="9"/>
  <c r="H295" i="9"/>
  <c r="G295" i="9"/>
  <c r="F295" i="9"/>
  <c r="E295" i="9"/>
  <c r="B295" i="9"/>
  <c r="H294" i="9"/>
  <c r="G294" i="9"/>
  <c r="F294" i="9"/>
  <c r="H293" i="9"/>
  <c r="G293" i="9"/>
  <c r="F293" i="9"/>
  <c r="H292" i="9"/>
  <c r="G292" i="9"/>
  <c r="F292" i="9"/>
  <c r="E292" i="9"/>
  <c r="B292" i="9"/>
  <c r="F291" i="9"/>
  <c r="F290" i="9"/>
  <c r="H289" i="9"/>
  <c r="G289" i="9"/>
  <c r="F289" i="9"/>
  <c r="E289" i="9"/>
  <c r="B289" i="9"/>
  <c r="H288" i="9"/>
  <c r="G288" i="9"/>
  <c r="F288" i="9"/>
  <c r="H287" i="9"/>
  <c r="G287" i="9"/>
  <c r="F287" i="9"/>
  <c r="H286" i="9"/>
  <c r="G286" i="9"/>
  <c r="F286" i="9"/>
  <c r="F285" i="9"/>
  <c r="H284" i="9"/>
  <c r="G284" i="9"/>
  <c r="F284" i="9"/>
  <c r="E284" i="9"/>
  <c r="B284" i="9"/>
  <c r="H283" i="9"/>
  <c r="E283" i="9" s="1"/>
  <c r="B283" i="9" s="1"/>
  <c r="G283" i="9"/>
  <c r="F283" i="9"/>
  <c r="H282" i="9"/>
  <c r="G282" i="9"/>
  <c r="F282" i="9"/>
  <c r="E282" i="9"/>
  <c r="B282" i="9" s="1"/>
  <c r="F281" i="9"/>
  <c r="F280" i="9"/>
  <c r="F279" i="9"/>
  <c r="F278" i="9"/>
  <c r="F277" i="9"/>
  <c r="F276" i="9"/>
  <c r="L275" i="9"/>
  <c r="F275" i="9" s="1"/>
  <c r="H275" i="9"/>
  <c r="F274" i="9"/>
  <c r="I273" i="9"/>
  <c r="E273" i="9" s="1"/>
  <c r="B273" i="9" s="1"/>
  <c r="H273" i="9"/>
  <c r="F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F32" i="9"/>
  <c r="H31" i="9"/>
  <c r="G31" i="9"/>
  <c r="F31" i="9"/>
  <c r="E31" i="9"/>
  <c r="B31" i="9"/>
  <c r="H30" i="9"/>
  <c r="E30" i="9" s="1"/>
  <c r="B30" i="9" s="1"/>
  <c r="G30" i="9"/>
  <c r="F30" i="9"/>
  <c r="H29" i="9"/>
  <c r="G29" i="9"/>
  <c r="F29" i="9"/>
  <c r="E29" i="9"/>
  <c r="B29" i="9"/>
  <c r="H28" i="9"/>
  <c r="G28" i="9"/>
  <c r="F28" i="9"/>
  <c r="E28" i="9"/>
  <c r="B28" i="9"/>
  <c r="H27" i="9"/>
  <c r="G27" i="9"/>
  <c r="F27" i="9"/>
  <c r="H26" i="9"/>
  <c r="G26" i="9"/>
  <c r="F26" i="9"/>
  <c r="E26" i="9"/>
  <c r="B26" i="9"/>
  <c r="H25" i="9"/>
  <c r="G25" i="9"/>
  <c r="F25" i="9"/>
  <c r="E25" i="9"/>
  <c r="B25" i="9"/>
  <c r="H24" i="9"/>
  <c r="G24" i="9"/>
  <c r="F24" i="9"/>
  <c r="E24" i="9"/>
  <c r="B24" i="9"/>
  <c r="H23" i="9"/>
  <c r="E23" i="9" s="1"/>
  <c r="B23" i="9" s="1"/>
  <c r="G23" i="9"/>
  <c r="F23" i="9"/>
  <c r="H22" i="9"/>
  <c r="G22" i="9"/>
  <c r="F22" i="9"/>
  <c r="E22" i="9"/>
  <c r="B22" i="9"/>
  <c r="F21" i="9"/>
  <c r="F4" i="9"/>
  <c r="O3" i="9"/>
  <c r="G275" i="9" s="1"/>
  <c r="E275" i="9" s="1"/>
  <c r="I3" i="9"/>
  <c r="H3" i="9"/>
  <c r="G3" i="9"/>
  <c r="D101" i="8"/>
  <c r="D95" i="8"/>
  <c r="D90" i="8"/>
  <c r="D85" i="8"/>
  <c r="D80" i="8"/>
  <c r="D75" i="8"/>
  <c r="D70" i="8"/>
  <c r="D65" i="8"/>
  <c r="D60" i="8"/>
  <c r="D55" i="8"/>
  <c r="D50" i="8"/>
  <c r="D44" i="8"/>
  <c r="D36" i="8"/>
  <c r="D26" i="8"/>
  <c r="D24" i="8" s="1"/>
  <c r="C1499" i="1" s="1"/>
  <c r="H1499" i="1" s="1"/>
  <c r="D18" i="8"/>
  <c r="D8" i="8"/>
  <c r="D6" i="8" s="1"/>
  <c r="C1481" i="1" s="1"/>
  <c r="H1481" i="1" s="1"/>
  <c r="E44" i="7"/>
  <c r="D44" i="7"/>
  <c r="E39" i="7"/>
  <c r="D39" i="7"/>
  <c r="E38" i="7"/>
  <c r="D38" i="7"/>
  <c r="E30" i="7"/>
  <c r="D30" i="7"/>
  <c r="E23" i="7"/>
  <c r="D23" i="7"/>
  <c r="E22" i="7"/>
  <c r="D22" i="7"/>
  <c r="E14" i="7"/>
  <c r="D14" i="7"/>
  <c r="E7" i="7"/>
  <c r="E6" i="7" s="1"/>
  <c r="D7" i="7"/>
  <c r="D6" i="7"/>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E245" i="5" s="1"/>
  <c r="D250" i="5"/>
  <c r="F249" i="5"/>
  <c r="F248" i="5"/>
  <c r="F247" i="5"/>
  <c r="E246" i="5"/>
  <c r="D246" i="5"/>
  <c r="F246" i="5" s="1"/>
  <c r="D245" i="5"/>
  <c r="F244" i="5"/>
  <c r="F243" i="5"/>
  <c r="E242" i="5"/>
  <c r="D242" i="5"/>
  <c r="F242" i="5" s="1"/>
  <c r="F241" i="5"/>
  <c r="F240" i="5"/>
  <c r="E239" i="5"/>
  <c r="D239" i="5"/>
  <c r="F239" i="5" s="1"/>
  <c r="E238" i="5"/>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D180" i="5"/>
  <c r="F180" i="5" s="1"/>
  <c r="F179" i="5"/>
  <c r="F178" i="5"/>
  <c r="E177" i="5"/>
  <c r="H308" i="9" s="1"/>
  <c r="D177" i="5"/>
  <c r="G308" i="9" s="1"/>
  <c r="E176" i="5"/>
  <c r="D176" i="5"/>
  <c r="F176" i="5" s="1"/>
  <c r="D175"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F644" i="4" s="1"/>
  <c r="E416" i="4"/>
  <c r="D411"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59" i="1" s="1"/>
  <c r="D273" i="4"/>
  <c r="F273" i="4" s="1"/>
  <c r="F272" i="4"/>
  <c r="F271" i="4"/>
  <c r="F270" i="4"/>
  <c r="F269" i="4"/>
  <c r="E268" i="4"/>
  <c r="D268" i="4"/>
  <c r="F268" i="4" s="1"/>
  <c r="F267" i="4"/>
  <c r="F266" i="4"/>
  <c r="F265" i="4"/>
  <c r="E264" i="4"/>
  <c r="D264" i="4"/>
  <c r="F264" i="4" s="1"/>
  <c r="D263" i="4"/>
  <c r="F262" i="4"/>
  <c r="F261" i="4"/>
  <c r="F260" i="4"/>
  <c r="E259" i="4"/>
  <c r="D259" i="4"/>
  <c r="F259" i="4" s="1"/>
  <c r="F258" i="4"/>
  <c r="F257" i="4"/>
  <c r="F256" i="4"/>
  <c r="F255" i="4"/>
  <c r="F254" i="4"/>
  <c r="E253" i="4"/>
  <c r="D253" i="4"/>
  <c r="F253" i="4" s="1"/>
  <c r="E252" i="4"/>
  <c r="D252" i="4"/>
  <c r="F252" i="4" s="1"/>
  <c r="F251" i="4"/>
  <c r="F250" i="4"/>
  <c r="F249" i="4"/>
  <c r="F248" i="4"/>
  <c r="E247" i="4"/>
  <c r="E224" i="4"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E163" i="4"/>
  <c r="D163" i="4"/>
  <c r="F162" i="4"/>
  <c r="F161" i="4"/>
  <c r="F160" i="4"/>
  <c r="E159" i="4"/>
  <c r="D159" i="4"/>
  <c r="F159" i="4" s="1"/>
  <c r="F158" i="4"/>
  <c r="F157" i="4"/>
  <c r="F156" i="4"/>
  <c r="F155" i="4"/>
  <c r="F154" i="4"/>
  <c r="E153" i="4"/>
  <c r="D153" i="4"/>
  <c r="F153" i="4" s="1"/>
  <c r="E152" i="4"/>
  <c r="D152" i="4"/>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E6" i="4" s="1"/>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D6" i="4"/>
  <c r="I36" i="3"/>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H25" i="3"/>
  <c r="G25" i="3"/>
  <c r="B25" i="3"/>
  <c r="I24" i="3"/>
  <c r="H24" i="3"/>
  <c r="G24" i="3"/>
  <c r="B24" i="3"/>
  <c r="H23" i="3"/>
  <c r="G23" i="3"/>
  <c r="B23" i="3"/>
  <c r="I22" i="3"/>
  <c r="H22" i="3"/>
  <c r="G22" i="3"/>
  <c r="B22" i="3"/>
  <c r="I21" i="3"/>
  <c r="H21" i="3"/>
  <c r="G21" i="3"/>
  <c r="B21" i="3"/>
  <c r="I20" i="3"/>
  <c r="H20" i="3"/>
  <c r="G20" i="3"/>
  <c r="B20" i="3"/>
  <c r="G19" i="3"/>
  <c r="B19" i="3"/>
  <c r="G18" i="3"/>
  <c r="B18" i="3"/>
  <c r="H17" i="3"/>
  <c r="G17" i="3"/>
  <c r="B17" i="3"/>
  <c r="H16"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D1438" i="1"/>
  <c r="C1438" i="1"/>
  <c r="C1437"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H1228" i="1" s="1"/>
  <c r="D1227" i="1"/>
  <c r="C1227" i="1"/>
  <c r="D1226" i="1"/>
  <c r="C1226" i="1"/>
  <c r="H1226" i="1" s="1"/>
  <c r="D1225" i="1"/>
  <c r="C1225" i="1"/>
  <c r="H1225" i="1" s="1"/>
  <c r="D1224" i="1"/>
  <c r="C1224" i="1"/>
  <c r="D1223" i="1"/>
  <c r="C1223" i="1"/>
  <c r="C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C637"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C411" i="1"/>
  <c r="D406" i="1"/>
  <c r="C406" i="1"/>
  <c r="H406" i="1" s="1"/>
  <c r="D405" i="1"/>
  <c r="C405" i="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D288" i="1"/>
  <c r="C288" i="1"/>
  <c r="H288" i="1" s="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C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D243" i="1"/>
  <c r="C243" i="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D190" i="1"/>
  <c r="C190" i="1"/>
  <c r="H190" i="1" s="1"/>
  <c r="D189" i="1"/>
  <c r="C189" i="1"/>
  <c r="H189" i="1" s="1"/>
  <c r="D188" i="1"/>
  <c r="C188" i="1"/>
  <c r="H188" i="1" s="1"/>
  <c r="D187" i="1"/>
  <c r="C187" i="1"/>
  <c r="H187" i="1" s="1"/>
  <c r="D186" i="1"/>
  <c r="C186" i="1"/>
  <c r="H186" i="1" s="1"/>
  <c r="D185" i="1"/>
  <c r="C185" i="1"/>
  <c r="H185" i="1" s="1"/>
  <c r="D184"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D166" i="1"/>
  <c r="C166" i="1"/>
  <c r="H166" i="1" s="1"/>
  <c r="D165" i="1"/>
  <c r="C165" i="1"/>
  <c r="D164" i="1"/>
  <c r="C164" i="1"/>
  <c r="H164" i="1" s="1"/>
  <c r="D163" i="1"/>
  <c r="C163" i="1"/>
  <c r="H163" i="1" s="1"/>
  <c r="D162" i="1"/>
  <c r="C162" i="1"/>
  <c r="H162" i="1" s="1"/>
  <c r="D161" i="1"/>
  <c r="C161" i="1"/>
  <c r="H161" i="1" s="1"/>
  <c r="D160" i="1"/>
  <c r="C160" i="1"/>
  <c r="H160" i="1" s="1"/>
  <c r="D159" i="1"/>
  <c r="C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D75" i="1"/>
  <c r="C75" i="1"/>
  <c r="H75" i="1" s="1"/>
  <c r="D74" i="1"/>
  <c r="C74" i="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H1420" i="1" l="1"/>
  <c r="E32" i="9"/>
  <c r="B32" i="9" s="1"/>
  <c r="H191" i="1"/>
  <c r="H184" i="1"/>
  <c r="H259" i="1"/>
  <c r="H269" i="1"/>
  <c r="H270" i="1"/>
  <c r="F263" i="4"/>
  <c r="F163" i="4"/>
  <c r="F169" i="4"/>
  <c r="H159" i="1"/>
  <c r="H165" i="1"/>
  <c r="H167" i="1"/>
  <c r="E151" i="4"/>
  <c r="F151" i="4" s="1"/>
  <c r="D220" i="1"/>
  <c r="H243" i="1"/>
  <c r="H220" i="1"/>
  <c r="H244" i="1"/>
  <c r="H76" i="1"/>
  <c r="I16" i="3"/>
  <c r="D2" i="1"/>
  <c r="H2" i="1" s="1"/>
  <c r="H74" i="1"/>
  <c r="F50" i="4"/>
  <c r="F77" i="4"/>
  <c r="H73" i="1"/>
  <c r="F215" i="9"/>
  <c r="B215" i="9" s="1"/>
  <c r="E293" i="9"/>
  <c r="B293" i="9" s="1"/>
  <c r="D1437" i="1"/>
  <c r="H1437" i="1" s="1"/>
  <c r="E5" i="7"/>
  <c r="G316" i="9" s="1"/>
  <c r="E316" i="9" s="1"/>
  <c r="H29" i="3"/>
  <c r="C1436" i="1"/>
  <c r="H1438" i="1"/>
  <c r="J1439" i="1"/>
  <c r="E27" i="9"/>
  <c r="B27" i="9" s="1"/>
  <c r="E33" i="9"/>
  <c r="B33" i="9" s="1"/>
  <c r="F217" i="9"/>
  <c r="B217" i="9" s="1"/>
  <c r="E294" i="9"/>
  <c r="B294" i="9" s="1"/>
  <c r="E296" i="9"/>
  <c r="B296" i="9" s="1"/>
  <c r="E298" i="9"/>
  <c r="B298" i="9" s="1"/>
  <c r="E300" i="9"/>
  <c r="B300" i="9" s="1"/>
  <c r="D49" i="8"/>
  <c r="D43" i="8" s="1"/>
  <c r="F114" i="6"/>
  <c r="F115" i="6"/>
  <c r="E141" i="6"/>
  <c r="H1224" i="1"/>
  <c r="H1223" i="1"/>
  <c r="D1222" i="1"/>
  <c r="H1222" i="1" s="1"/>
  <c r="E237" i="5"/>
  <c r="F237" i="5" s="1"/>
  <c r="H1227" i="1"/>
  <c r="H1229" i="1"/>
  <c r="F250" i="5"/>
  <c r="F245" i="5"/>
  <c r="H1263" i="1"/>
  <c r="E308" i="9"/>
  <c r="B308" i="9" s="1"/>
  <c r="H1264" i="1"/>
  <c r="E287" i="9"/>
  <c r="B287" i="9" s="1"/>
  <c r="E288" i="9"/>
  <c r="B288" i="9" s="1"/>
  <c r="E286" i="9"/>
  <c r="B286" i="9" s="1"/>
  <c r="H405" i="1"/>
  <c r="E643" i="4"/>
  <c r="D637" i="1" s="1"/>
  <c r="H637" i="1" s="1"/>
  <c r="H289" i="1"/>
  <c r="H411" i="1"/>
  <c r="H412" i="1"/>
  <c r="H668" i="1"/>
  <c r="B275" i="9"/>
  <c r="E644" i="4"/>
  <c r="D638" i="1" s="1"/>
  <c r="H638" i="1" s="1"/>
  <c r="G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F6" i="4"/>
  <c r="D413" i="4"/>
  <c r="D291" i="4"/>
  <c r="H21" i="9"/>
  <c r="G21" i="9"/>
  <c r="F152" i="4"/>
  <c r="F298" i="4"/>
  <c r="F350" i="4"/>
  <c r="F416" i="4"/>
  <c r="F417" i="4"/>
  <c r="F420" i="4"/>
  <c r="F528" i="4"/>
  <c r="F603" i="4"/>
  <c r="G278" i="9"/>
  <c r="F6" i="5"/>
  <c r="F88" i="5"/>
  <c r="F149" i="5"/>
  <c r="F177" i="5"/>
  <c r="F190" i="5"/>
  <c r="F206" i="5"/>
  <c r="F5" i="6"/>
  <c r="D141" i="6"/>
  <c r="D42" i="8"/>
  <c r="H19" i="9" s="1"/>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E289" i="4" l="1"/>
  <c r="I17" i="3"/>
  <c r="D147" i="1"/>
  <c r="E315" i="9"/>
  <c r="I10" i="3" s="1"/>
  <c r="B316" i="9"/>
  <c r="I29" i="3"/>
  <c r="D1436" i="1"/>
  <c r="G1436" i="1" s="1"/>
  <c r="H1436" i="1"/>
  <c r="G638" i="1"/>
  <c r="G637" i="1"/>
  <c r="C1524" i="1"/>
  <c r="H1524" i="1" s="1"/>
  <c r="G1524" i="1"/>
  <c r="I35" i="3"/>
  <c r="C1518" i="1"/>
  <c r="I28" i="3"/>
  <c r="D1435" i="1"/>
  <c r="D1214" i="1"/>
  <c r="I23" i="3"/>
  <c r="E175" i="5"/>
  <c r="F643" i="4"/>
  <c r="E21" i="9"/>
  <c r="B21" i="9" s="1"/>
  <c r="K1451" i="9"/>
  <c r="G314" i="9"/>
  <c r="E314" i="9" s="1"/>
  <c r="B314" i="9" s="1"/>
  <c r="I34" i="3"/>
  <c r="C1517" i="1"/>
  <c r="G313" i="9"/>
  <c r="E313" i="9" s="1"/>
  <c r="F141" i="6"/>
  <c r="H28" i="3"/>
  <c r="C1435" i="1"/>
  <c r="G318" i="9"/>
  <c r="E318" i="9" s="1"/>
  <c r="F291" i="4"/>
  <c r="C287" i="1"/>
  <c r="D640" i="4"/>
  <c r="D415" i="4"/>
  <c r="C408" i="1"/>
  <c r="E639" i="4"/>
  <c r="D407" i="1"/>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147" i="1" l="1"/>
  <c r="H147" i="1"/>
  <c r="D285" i="1"/>
  <c r="E290" i="4"/>
  <c r="F289" i="4"/>
  <c r="E413" i="4"/>
  <c r="E291" i="4"/>
  <c r="D287" i="1" s="1"/>
  <c r="G287" i="1" s="1"/>
  <c r="H1518" i="1"/>
  <c r="G1518" i="1"/>
  <c r="D1152" i="1"/>
  <c r="F175" i="5"/>
  <c r="G285" i="9"/>
  <c r="E285" i="9" s="1"/>
  <c r="B285" i="9" s="1"/>
  <c r="H278" i="9"/>
  <c r="E278" i="9" s="1"/>
  <c r="H1214" i="1"/>
  <c r="G1214" i="1"/>
  <c r="H407" i="1"/>
  <c r="G407" i="1"/>
  <c r="F414" i="4"/>
  <c r="C409" i="1"/>
  <c r="D641" i="4"/>
  <c r="F639" i="4"/>
  <c r="C633" i="1"/>
  <c r="D633" i="1"/>
  <c r="C410" i="1"/>
  <c r="D642" i="4"/>
  <c r="C634" i="1"/>
  <c r="H287" i="1"/>
  <c r="B318" i="9"/>
  <c r="E317" i="9"/>
  <c r="H1435" i="1"/>
  <c r="G1435" i="1"/>
  <c r="H9" i="3"/>
  <c r="B313" i="9"/>
  <c r="E312" i="9"/>
  <c r="H1517" i="1"/>
  <c r="G1517" i="1"/>
  <c r="H11" i="3"/>
  <c r="D286" i="1" l="1"/>
  <c r="F290" i="4"/>
  <c r="H285" i="1"/>
  <c r="G285" i="1"/>
  <c r="E414" i="4"/>
  <c r="D409" i="1" s="1"/>
  <c r="G409" i="1" s="1"/>
  <c r="E640" i="4"/>
  <c r="E415" i="4"/>
  <c r="D408" i="1"/>
  <c r="F413" i="4"/>
  <c r="E277" i="9"/>
  <c r="B278" i="9"/>
  <c r="H8" i="3"/>
  <c r="M3" i="9" s="1"/>
  <c r="G1152" i="1"/>
  <c r="H1152" i="1"/>
  <c r="N3" i="9"/>
  <c r="I11" i="3"/>
  <c r="K3" i="9"/>
  <c r="I9" i="3"/>
  <c r="D646" i="4"/>
  <c r="C636" i="1"/>
  <c r="H633" i="1"/>
  <c r="G633" i="1"/>
  <c r="D645" i="4"/>
  <c r="F641" i="4"/>
  <c r="C635" i="1"/>
  <c r="H409" i="1" l="1"/>
  <c r="H408" i="1"/>
  <c r="G408" i="1"/>
  <c r="D410" i="1"/>
  <c r="F415" i="4"/>
  <c r="E641" i="4"/>
  <c r="D634" i="1"/>
  <c r="F640" i="4"/>
  <c r="E642" i="4"/>
  <c r="H286" i="1"/>
  <c r="G286" i="1"/>
  <c r="I8" i="3"/>
  <c r="H18" i="3"/>
  <c r="C639" i="1"/>
  <c r="F646" i="4"/>
  <c r="H19" i="3"/>
  <c r="C640" i="1"/>
  <c r="E646" i="4" l="1"/>
  <c r="D636" i="1"/>
  <c r="F642" i="4"/>
  <c r="G276" i="9"/>
  <c r="E276" i="9" s="1"/>
  <c r="B276" i="9" s="1"/>
  <c r="D635" i="1"/>
  <c r="E645" i="4"/>
  <c r="H410" i="1"/>
  <c r="G410" i="1"/>
  <c r="H634" i="1"/>
  <c r="G634" i="1"/>
  <c r="F645" i="4" l="1"/>
  <c r="D639" i="1"/>
  <c r="I18" i="3"/>
  <c r="H636" i="1"/>
  <c r="G636" i="1"/>
  <c r="H635" i="1"/>
  <c r="G635" i="1"/>
  <c r="D640" i="1"/>
  <c r="I19" i="3"/>
  <c r="H7" i="3" l="1"/>
  <c r="J3" i="9" s="1"/>
  <c r="G640" i="1"/>
  <c r="H640" i="1"/>
  <c r="H639" i="1"/>
  <c r="G639" i="1"/>
  <c r="H274" i="9" l="1"/>
  <c r="H18" i="9"/>
  <c r="H17" i="9"/>
  <c r="J5" i="9"/>
  <c r="K6" i="9"/>
  <c r="I8" i="9"/>
  <c r="J9" i="9"/>
  <c r="I11" i="9"/>
  <c r="J12" i="9"/>
  <c r="K13" i="9"/>
  <c r="M15" i="9"/>
  <c r="G274" i="9"/>
  <c r="G18" i="9"/>
  <c r="E18" i="9" s="1"/>
  <c r="B18" i="9" s="1"/>
  <c r="G17" i="9"/>
  <c r="K5" i="9"/>
  <c r="I7" i="9"/>
  <c r="J8" i="9"/>
  <c r="K9" i="9"/>
  <c r="J11" i="9"/>
  <c r="K12" i="9"/>
  <c r="G15" i="9"/>
  <c r="E15" i="9" s="1"/>
  <c r="B15" i="9" s="1"/>
  <c r="G16" i="9"/>
  <c r="L15" i="9"/>
  <c r="F15" i="9" s="1"/>
  <c r="L16" i="9"/>
  <c r="M272" i="9"/>
  <c r="J17" i="9"/>
  <c r="M16" i="9"/>
  <c r="I6" i="9"/>
  <c r="J7" i="9"/>
  <c r="K8" i="9"/>
  <c r="J10" i="9"/>
  <c r="E10" i="9" s="1"/>
  <c r="B10" i="9" s="1"/>
  <c r="K11" i="9"/>
  <c r="I13" i="9"/>
  <c r="H15" i="9"/>
  <c r="H16" i="9"/>
  <c r="L272" i="9"/>
  <c r="I17" i="9"/>
  <c r="I5" i="9"/>
  <c r="J6" i="9"/>
  <c r="K7" i="9"/>
  <c r="I9" i="9"/>
  <c r="E9" i="9" s="1"/>
  <c r="B9" i="9" s="1"/>
  <c r="K10" i="9"/>
  <c r="I12" i="9"/>
  <c r="J13" i="9"/>
  <c r="E12" i="9" l="1"/>
  <c r="B12" i="9" s="1"/>
  <c r="E13" i="9"/>
  <c r="B13" i="9" s="1"/>
  <c r="E5" i="9"/>
  <c r="B5" i="9" s="1"/>
  <c r="F272" i="9"/>
  <c r="E6" i="9"/>
  <c r="F16" i="9"/>
  <c r="E7" i="9"/>
  <c r="B7" i="9" s="1"/>
  <c r="E274" i="9"/>
  <c r="E11" i="9"/>
  <c r="B11" i="9" s="1"/>
  <c r="F14" i="9"/>
  <c r="E16" i="9"/>
  <c r="E17" i="9"/>
  <c r="B17" i="9" s="1"/>
  <c r="E8" i="9"/>
  <c r="B8" i="9" s="1"/>
  <c r="B16" i="9" l="1"/>
  <c r="E14" i="9"/>
  <c r="B6" i="9"/>
  <c r="E4" i="9"/>
  <c r="B274" i="9"/>
  <c r="E20" i="9"/>
  <c r="I7" i="3" s="1"/>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<sst xmlns="http://schemas.openxmlformats.org/spreadsheetml/2006/main" count="4374" uniqueCount="3426">
  <si>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</si>
  <si>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</si>
  <si>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</si>
  <si>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</si>
  <si>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</si>
  <si>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</si>
  <si>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</si>
  <si>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</si>
  <si>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</si>
  <si>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</si>
  <si>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</si>
  <si>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</si>
  <si>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</si>
  <si>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</si>
  <si>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</si>
  <si>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</si>
  <si>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</si>
  <si>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</si>
  <si>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</si>
  <si>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</si>
  <si>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</si>
  <si>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</si>
  <si>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</si>
  <si>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</si>
  <si>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</si>
  <si>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</si>
  <si>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</si>
  <si>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</si>
  <si>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</si>
  <si>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</si>
  <si>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</si>
  <si>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</si>
  <si>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</si>
  <si>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</si>
  <si>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</si>
  <si>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</si>
  <si>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</si>
  <si>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</si>
  <si>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</si>
  <si>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</si>
  <si>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</si>
  <si>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</si>
  <si>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</si>
  <si>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</si>
  <si>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</si>
  <si>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</si>
  <si>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</si>
  <si>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</si>
  <si>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14605 - Osnovna škola Zapruđe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</si>
  <si>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</si>
  <si>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</si>
  <si>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</si>
  <si>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</si>
  <si>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</si>
  <si>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</si>
  <si>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</si>
  <si>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</si>
  <si>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</si>
  <si>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</si>
  <si>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</si>
  <si>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</si>
  <si>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</si>
  <si>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</si>
  <si>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</si>
  <si>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</si>
  <si>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</si>
  <si>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</si>
  <si>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</si>
  <si>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</si>
  <si>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</si>
  <si>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</si>
  <si>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</si>
  <si>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</si>
  <si>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</si>
  <si>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</si>
  <si>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</si>
  <si>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</si>
  <si>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</si>
  <si>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</si>
  <si>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</si>
  <si>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</si>
  <si>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</si>
  <si>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</si>
  <si>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</si>
  <si>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</si>
  <si>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</si>
  <si>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</si>
  <si>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</si>
  <si>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</si>
  <si>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</si>
  <si>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</si>
  <si>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</si>
  <si>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</si>
  <si>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</si>
  <si>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</si>
  <si>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</si>
  <si>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</si>
  <si>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</si>
  <si>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</si>
  <si>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</si>
  <si>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</si>
  <si>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</si>
  <si>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</si>
  <si>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</si>
  <si>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</si>
  <si>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</si>
  <si>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</si>
  <si>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</si>
  <si>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</si>
  <si>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</si>
  <si>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</si>
  <si>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</si>
  <si>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</si>
  <si>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</si>
  <si>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</si>
  <si>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</si>
  <si>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</si>
  <si>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</si>
  <si>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</si>
  <si>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</si>
  <si>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</si>
  <si>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</si>
  <si>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</si>
  <si>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</si>
  <si>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</si>
  <si>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</si>
  <si>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</si>
  <si>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</si>
  <si>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</si>
  <si>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</si>
  <si>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</si>
  <si>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</si>
  <si>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</si>
  <si>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</si>
  <si>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</si>
  <si>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</si>
  <si>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</si>
  <si>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</si>
  <si>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</si>
  <si>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</si>
  <si>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</si>
  <si>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</si>
  <si>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</si>
  <si>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</si>
  <si>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</si>
  <si>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</si>
  <si>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</si>
  <si>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</si>
  <si>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</si>
  <si>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</si>
  <si>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</si>
  <si>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</si>
  <si>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</si>
  <si>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</si>
  <si>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</si>
  <si>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</si>
  <si>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</si>
  <si>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</si>
  <si>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</si>
  <si>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</si>
  <si>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</si>
  <si>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</si>
  <si>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</si>
  <si>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</si>
  <si>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</si>
  <si>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</si>
  <si>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</si>
  <si>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</si>
  <si>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</si>
  <si>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</si>
  <si>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</si>
  <si>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</si>
  <si>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</si>
  <si>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</si>
  <si>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</si>
  <si>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</si>
  <si>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</si>
  <si>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</si>
  <si>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</si>
  <si>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</si>
  <si>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</si>
  <si>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</si>
  <si>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</si>
  <si>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</si>
  <si>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</si>
  <si>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</si>
  <si>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</si>
  <si>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</si>
  <si>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</si>
  <si>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</si>
  <si>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</si>
  <si>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</si>
  <si>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</si>
  <si>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</si>
  <si>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</si>
  <si>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</si>
  <si>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</si>
  <si>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</si>
  <si>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</si>
  <si>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</si>
  <si>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</si>
  <si>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</si>
  <si>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</si>
  <si>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</si>
  <si>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</si>
  <si>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</si>
  <si>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</si>
  <si>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</si>
  <si>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</si>
  <si>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</si>
  <si>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</si>
  <si>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</si>
  <si>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</si>
  <si>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</si>
  <si>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</si>
  <si>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</si>
  <si>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</si>
  <si>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</si>
  <si>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</si>
  <si>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</si>
  <si>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</si>
  <si>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</si>
  <si>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</si>
  <si>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</si>
  <si>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</si>
  <si>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</si>
  <si>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</si>
  <si>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</si>
  <si>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</si>
  <si>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</si>
  <si>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</si>
  <si>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</si>
  <si>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</si>
  <si>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</si>
  <si>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</si>
  <si>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</si>
  <si>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</si>
  <si>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</si>
  <si>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</si>
  <si>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</si>
  <si>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</si>
  <si>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</si>
  <si>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</si>
  <si>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</si>
  <si>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</si>
  <si>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</si>
  <si>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</si>
  <si>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</si>
  <si>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</si>
  <si>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</si>
  <si>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</si>
  <si>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</si>
  <si>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</si>
  <si>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</si>
  <si>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</si>
  <si>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</si>
  <si>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</si>
  <si>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</si>
  <si>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</si>
  <si>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</si>
  <si>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</si>
  <si>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</si>
  <si>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</si>
  <si>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</si>
  <si>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</si>
  <si>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</si>
  <si>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</si>
  <si>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</si>
  <si>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</si>
  <si>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</si>
  <si>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</si>
  <si>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</si>
  <si>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</si>
  <si>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</si>
  <si>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</si>
  <si>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</si>
  <si>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</si>
  <si>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</si>
  <si>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</si>
  <si>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</si>
  <si>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</si>
  <si>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</si>
  <si>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</si>
  <si>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</si>
  <si>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</si>
  <si>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</si>
  <si>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</si>
  <si>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</si>
  <si>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</si>
  <si>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</si>
  <si>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</si>
  <si>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</si>
  <si>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</si>
  <si>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</si>
  <si>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</si>
  <si>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</si>
  <si>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</si>
  <si>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</si>
  <si>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</si>
  <si>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</si>
  <si>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</si>
  <si>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</si>
  <si>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</si>
  <si>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</si>
  <si>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</si>
  <si>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</si>
  <si>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</si>
  <si>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</si>
  <si>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</si>
  <si>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</si>
  <si>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</si>
  <si>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</si>
  <si>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</si>
  <si>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</si>
  <si>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</si>
  <si>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</si>
  <si>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</si>
  <si>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</si>
  <si>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</si>
  <si>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</si>
  <si>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</si>
  <si>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</si>
  <si>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</si>
  <si>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</si>
  <si>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</si>
  <si>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</si>
  <si>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</si>
  <si>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</si>
  <si>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</si>
  <si>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</si>
  <si>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</si>
  <si>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</si>
  <si>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</si>
  <si>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</si>
  <si>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</si>
  <si>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</si>
  <si>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</si>
  <si>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</si>
  <si>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</si>
  <si>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</si>
  <si>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</si>
  <si>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</si>
  <si>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</si>
  <si>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</si>
  <si>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</si>
  <si>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</si>
  <si>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</si>
  <si>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</si>
  <si>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</si>
  <si>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</si>
  <si>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</si>
  <si>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</si>
  <si>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</si>
  <si>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</si>
  <si>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</si>
  <si>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</si>
  <si>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</si>
  <si>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</si>
  <si>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</si>
  <si>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</si>
  <si>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</si>
  <si>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</si>
  <si>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</si>
  <si>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</si>
  <si>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</si>
  <si>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</si>
  <si>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</si>
  <si>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</si>
  <si>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</si>
  <si>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</si>
  <si>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</si>
  <si>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</si>
  <si>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</si>
  <si>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</si>
  <si>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</si>
  <si>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</si>
  <si>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</si>
  <si>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</si>
  <si>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</si>
  <si>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</si>
  <si>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</si>
  <si>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</si>
  <si>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</si>
  <si>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</si>
  <si>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</si>
  <si>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</si>
  <si>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</si>
  <si>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</si>
  <si>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</si>
  <si>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</si>
  <si>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</si>
  <si>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</si>
  <si>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</si>
  <si>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</si>
  <si>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</si>
  <si>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</si>
  <si>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</si>
  <si>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</si>
  <si>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</si>
  <si>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</si>
  <si>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</si>
  <si>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</si>
  <si>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</si>
  <si>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</si>
  <si>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</si>
  <si>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</si>
  <si>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</si>
  <si>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</si>
  <si>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</si>
  <si>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</si>
  <si>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</si>
  <si>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</si>
  <si>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</si>
  <si>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</si>
  <si>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</si>
  <si>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</si>
  <si>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</si>
  <si>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</si>
  <si>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</si>
  <si>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</si>
  <si>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</si>
  <si>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</si>
  <si>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</si>
  <si>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</si>
  <si>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</si>
  <si>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</si>
  <si>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</si>
  <si>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</si>
  <si>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</si>
  <si>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</si>
  <si>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</si>
  <si>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</si>
  <si>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</si>
  <si>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</si>
  <si>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</si>
  <si>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</si>
  <si>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</si>
  <si>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</si>
  <si>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</si>
  <si>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</si>
  <si>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</si>
  <si>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</si>
  <si>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</si>
  <si>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</si>
  <si>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</si>
  <si>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</si>
  <si>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</si>
  <si>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</si>
  <si>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</si>
  <si>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</si>
  <si>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</si>
  <si>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</si>
  <si>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</si>
  <si>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</si>
  <si>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</si>
  <si>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</si>
  <si>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</si>
  <si>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</si>
  <si>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</si>
  <si>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</si>
  <si>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</si>
  <si>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</si>
  <si>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</si>
  <si>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</si>
  <si>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</si>
  <si>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</si>
  <si>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</si>
  <si>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</si>
  <si>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</si>
  <si>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</si>
  <si>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</si>
  <si>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</si>
  <si>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</si>
  <si>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</si>
  <si>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</si>
  <si>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</si>
  <si>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</si>
  <si>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</si>
  <si>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</si>
  <si>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</si>
  <si>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</si>
  <si>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</si>
  <si>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</si>
  <si>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</si>
  <si>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</si>
  <si>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</si>
  <si>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</si>
  <si>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</si>
  <si>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</si>
  <si>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</si>
  <si>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</si>
  <si>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</si>
  <si>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</si>
  <si>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</si>
  <si>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</si>
  <si>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</si>
  <si>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</si>
  <si>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</si>
  <si>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</si>
  <si>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</si>
  <si>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</si>
  <si>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</si>
  <si>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</si>
  <si>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</si>
  <si>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</si>
  <si>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</si>
  <si>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</si>
  <si>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</si>
  <si>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</si>
  <si>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</si>
  <si>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</si>
  <si>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</si>
  <si>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</si>
  <si>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</si>
  <si>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</si>
  <si>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</si>
  <si>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</si>
  <si>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</si>
  <si>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</si>
  <si>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</si>
  <si>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</si>
  <si>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</si>
  <si>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</si>
  <si>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</si>
  <si>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</si>
  <si>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</si>
  <si>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</si>
  <si>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</si>
  <si>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</si>
  <si>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</si>
  <si>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</si>
  <si>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</si>
  <si>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</si>
  <si>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</si>
  <si>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</si>
  <si>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</si>
  <si>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</si>
  <si>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</si>
  <si>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</si>
  <si>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</si>
  <si>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</si>
  <si>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</si>
  <si>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</si>
  <si>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</si>
  <si>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</si>
  <si>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</si>
  <si>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</si>
  <si>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</si>
  <si>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</si>
  <si>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</si>
  <si>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</si>
  <si>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</si>
  <si>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</si>
  <si>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</si>
  <si>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</si>
  <si>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</si>
  <si>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</si>
  <si>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</si>
  <si>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</si>
  <si>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</si>
  <si>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</si>
  <si>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</si>
  <si>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</si>
  <si>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</si>
  <si>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</si>
  <si>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</si>
  <si>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</si>
  <si>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</si>
  <si>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</si>
  <si>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</si>
  <si>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</si>
  <si>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</si>
  <si>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</si>
  <si>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</si>
  <si>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</si>
  <si>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</si>
  <si>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</si>
  <si>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</si>
  <si>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</si>
  <si>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</si>
  <si>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</si>
  <si>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</si>
  <si>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</si>
  <si>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</si>
  <si>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</si>
  <si>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</si>
  <si>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</si>
  <si>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</si>
  <si>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</si>
  <si>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</si>
  <si>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</si>
  <si>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</si>
  <si>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</si>
  <si>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</si>
  <si>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</si>
  <si>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</si>
  <si>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</si>
  <si>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</si>
  <si>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</si>
  <si>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</si>
  <si>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</si>
  <si>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</si>
  <si>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</si>
  <si>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</si>
  <si>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</si>
  <si>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</si>
  <si>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</si>
  <si>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</si>
  <si>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</si>
  <si>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</si>
  <si>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</si>
  <si>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</si>
  <si>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</si>
  <si>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</si>
  <si>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</si>
  <si>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</si>
  <si>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</si>
  <si>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</si>
  <si>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</si>
  <si>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</si>
  <si>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</si>
  <si>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</si>
  <si>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</si>
  <si>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</si>
  <si>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</si>
  <si>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</si>
  <si>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</si>
  <si>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</si>
  <si>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</si>
  <si>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</si>
  <si>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</si>
  <si>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</si>
  <si>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</si>
  <si>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</si>
  <si>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</si>
  <si>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</si>
  <si>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</si>
  <si>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</si>
  <si>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</si>
  <si>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</si>
  <si>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</si>
  <si>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</si>
  <si>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</si>
  <si>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</si>
  <si>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</si>
  <si>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</si>
  <si>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</si>
  <si>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</si>
  <si>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</si>
  <si>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</si>
  <si>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</si>
  <si>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</si>
  <si>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</si>
  <si>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</si>
  <si>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</si>
  <si>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</si>
  <si>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</si>
  <si>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</si>
  <si>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</si>
  <si>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</si>
  <si>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</si>
  <si>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</si>
  <si>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</si>
  <si>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</si>
  <si>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</si>
  <si>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</si>
  <si>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</si>
  <si>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</si>
  <si>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</si>
  <si>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</si>
  <si>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</si>
  <si>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</si>
  <si>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</si>
  <si>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</si>
  <si>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</si>
  <si>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</si>
  <si>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</si>
  <si>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</si>
  <si>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</si>
  <si>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</si>
  <si>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</si>
  <si>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</si>
  <si>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</si>
  <si>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</si>
  <si>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</si>
  <si>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</si>
  <si>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</si>
  <si>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</si>
  <si>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</si>
  <si>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</si>
  <si>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</si>
  <si>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</si>
  <si>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</si>
  <si>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</si>
  <si>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</si>
  <si>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</si>
  <si>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</si>
  <si>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</si>
  <si>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</si>
  <si>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</si>
  <si>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</si>
  <si>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</si>
  <si>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</si>
  <si>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</si>
  <si>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</si>
  <si>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</si>
  <si>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</si>
  <si>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</si>
  <si>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</si>
  <si>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</si>
  <si>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</si>
  <si>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</si>
  <si>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</si>
  <si>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</si>
  <si>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</si>
  <si>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</si>
  <si>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</si>
  <si>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</si>
  <si>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</si>
  <si>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</si>
  <si>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</si>
  <si>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</si>
  <si>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</si>
  <si>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</si>
  <si>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</si>
  <si>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</si>
  <si>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</si>
  <si>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</si>
  <si>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</si>
  <si>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</si>
  <si>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</si>
  <si>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</si>
  <si>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</si>
  <si>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</si>
  <si>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</si>
  <si>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</si>
  <si>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</si>
  <si>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</si>
  <si>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</si>
  <si>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</si>
  <si>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</si>
  <si>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</si>
  <si>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</si>
  <si>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</si>
  <si>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</si>
  <si>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</si>
  <si>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</si>
  <si>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</si>
  <si>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</si>
  <si>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</si>
  <si>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</si>
  <si>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</si>
  <si>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</si>
  <si>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</si>
  <si>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</si>
  <si>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</si>
  <si>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</si>
  <si>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</si>
  <si>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</si>
  <si>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</si>
  <si>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</si>
  <si>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</si>
  <si>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</si>
  <si>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</si>
  <si>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</si>
  <si>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</si>
  <si>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</si>
  <si>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</si>
  <si>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</si>
  <si>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</si>
  <si>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</si>
  <si>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</si>
  <si>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</si>
  <si>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</si>
  <si>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</si>
  <si>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</si>
  <si>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</si>
  <si>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</si>
  <si>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</si>
  <si>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</si>
  <si>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</si>
  <si>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</si>
  <si>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</si>
  <si>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</si>
  <si>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</si>
  <si>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</si>
  <si>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</si>
  <si>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</si>
  <si>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</si>
  <si>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</si>
  <si>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</si>
  <si>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</si>
  <si>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</si>
  <si>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</si>
  <si>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</si>
  <si>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</si>
  <si>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</si>
  <si>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</si>
  <si>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</si>
  <si>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</si>
  <si>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</si>
  <si>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</si>
  <si>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</si>
  <si>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</si>
  <si>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</si>
  <si>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</si>
  <si>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</si>
  <si>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</si>
  <si>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</si>
  <si>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</si>
  <si>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</si>
  <si>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</si>
  <si>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</si>
  <si>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</si>
  <si>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</si>
  <si>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</si>
  <si>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</si>
  <si>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</si>
  <si>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</si>
  <si>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</si>
  <si>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</si>
  <si>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</si>
  <si>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</si>
  <si>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</si>
  <si>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</si>
  <si>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</si>
  <si>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</si>
  <si>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</si>
  <si>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</si>
  <si>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</si>
  <si>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</si>
  <si>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</si>
  <si>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</si>
  <si>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</si>
  <si>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</si>
  <si>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</si>
  <si>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</si>
  <si>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</si>
  <si>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</si>
  <si>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</si>
  <si>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</si>
  <si>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</si>
  <si>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</si>
  <si>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</si>
  <si>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</si>
  <si>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</si>
  <si>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</si>
  <si>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</si>
  <si>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</si>
  <si>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</si>
  <si>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</si>
  <si>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</si>
  <si>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</si>
  <si>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</si>
  <si>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</si>
  <si>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</si>
  <si>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</si>
  <si>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</si>
  <si>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</si>
  <si>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</si>
  <si>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</si>
  <si>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</si>
  <si>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</si>
  <si>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</si>
  <si>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</si>
  <si>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</si>
  <si>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</si>
  <si>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</si>
  <si>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</si>
  <si>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</si>
  <si>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</si>
  <si>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</si>
  <si>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</si>
  <si>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</si>
  <si>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</si>
  <si>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</si>
  <si>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</si>
  <si>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</si>
  <si>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</si>
  <si>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</si>
  <si>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</si>
  <si>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</si>
  <si>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</si>
  <si>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</si>
  <si>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</si>
  <si>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</si>
  <si>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</si>
  <si>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</si>
  <si>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</si>
  <si>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</si>
  <si>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</si>
  <si>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</si>
  <si>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</si>
  <si>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</si>
  <si>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</si>
  <si>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</si>
  <si>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</si>
  <si>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</si>
  <si>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</si>
  <si>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</si>
  <si>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</si>
  <si>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</si>
  <si>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</si>
  <si>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</si>
  <si>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</si>
  <si>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</si>
  <si>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</si>
  <si>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</si>
  <si>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</si>
  <si>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</si>
  <si>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</si>
  <si>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</si>
  <si>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</si>
  <si>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</si>
  <si>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</si>
  <si>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</si>
  <si>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</si>
  <si>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</si>
  <si>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</si>
  <si>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</si>
  <si>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</si>
  <si>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</si>
  <si>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</si>
  <si>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</si>
  <si>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</si>
  <si>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</si>
  <si>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</si>
  <si>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</si>
  <si>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</si>
  <si>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</si>
  <si>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</si>
  <si>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</si>
  <si>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</si>
  <si>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</si>
  <si>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</si>
  <si>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</si>
  <si>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</si>
  <si>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</si>
  <si>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</si>
  <si>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</si>
  <si>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</si>
  <si>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</si>
  <si>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</si>
  <si>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</si>
  <si>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</si>
  <si>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</si>
  <si>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</si>
  <si>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</si>
  <si>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</si>
  <si>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</si>
  <si>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</si>
  <si>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</si>
  <si>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</si>
  <si>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</si>
  <si>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</si>
  <si>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</si>
  <si>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</si>
  <si>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</si>
  <si>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</si>
  <si>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</si>
  <si>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</si>
  <si>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</si>
  <si>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</si>
  <si>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</si>
  <si>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</si>
  <si>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</si>
  <si>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</si>
  <si>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</si>
  <si>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</si>
  <si>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</si>
  <si>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</si>
  <si>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</si>
  <si>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</si>
  <si>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</si>
  <si>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</si>
  <si>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</si>
  <si>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</si>
  <si>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</si>
  <si>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</si>
  <si>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</si>
  <si>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</si>
  <si>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</si>
  <si>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</si>
  <si>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</si>
  <si>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</si>
  <si>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</si>
  <si>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</si>
  <si>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</si>
  <si>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</si>
  <si>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</si>
  <si>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</si>
  <si>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</si>
  <si>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</si>
  <si>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</si>
  <si>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</si>
  <si>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</si>
  <si>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</si>
  <si>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</si>
  <si>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</si>
  <si>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</si>
  <si>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</si>
  <si>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</si>
  <si>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</si>
  <si>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</si>
  <si>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</si>
  <si>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</si>
  <si>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</si>
  <si>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</si>
  <si>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</si>
  <si>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</si>
  <si>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</si>
  <si>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</si>
  <si>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</si>
  <si>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</si>
  <si>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</si>
  <si>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</si>
  <si>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</si>
  <si>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</si>
  <si>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</si>
  <si>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</si>
  <si>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</si>
  <si>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</si>
  <si>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</si>
  <si>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</si>
  <si>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</si>
  <si>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</si>
  <si>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</si>
  <si>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</si>
  <si>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</si>
  <si>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</si>
  <si>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</si>
  <si>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</si>
  <si>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</si>
  <si>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</si>
  <si>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</si>
  <si>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</si>
  <si>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</si>
  <si>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</si>
  <si>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</si>
  <si>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</si>
  <si>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</si>
  <si>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</si>
  <si>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</si>
  <si>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</si>
  <si>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</si>
  <si>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</si>
  <si>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</si>
  <si>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</si>
  <si>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</si>
  <si>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</si>
  <si>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</si>
  <si>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</si>
  <si>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</si>
  <si>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</si>
  <si>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</si>
  <si>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</si>
  <si>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</si>
  <si>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</si>
  <si>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</si>
  <si>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</si>
  <si>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</si>
  <si>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</si>
  <si>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</si>
  <si>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</si>
  <si>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</si>
  <si>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</si>
  <si>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</si>
  <si>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</si>
  <si>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</si>
  <si>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</si>
  <si>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</si>
  <si>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</si>
  <si>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</si>
  <si>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</si>
  <si>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</si>
  <si>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</si>
  <si>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</si>
  <si>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</si>
  <si>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</si>
  <si>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</si>
  <si>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</si>
  <si>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</si>
  <si>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</si>
  <si>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</si>
  <si>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</si>
  <si>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</si>
  <si>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</si>
  <si>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</si>
  <si>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</si>
  <si>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</si>
  <si>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</si>
  <si>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</si>
  <si>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</si>
  <si>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</si>
  <si>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</si>
  <si>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</si>
  <si>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</si>
  <si>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</si>
  <si>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</si>
  <si>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</si>
  <si>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</si>
  <si>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</si>
  <si>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</si>
  <si>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</si>
  <si>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</si>
  <si>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</si>
  <si>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</si>
  <si>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</si>
  <si>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</si>
  <si>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</si>
  <si>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</si>
  <si>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</si>
  <si>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</si>
  <si>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</si>
  <si>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</si>
  <si>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</si>
  <si>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</si>
  <si>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</si>
  <si>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</si>
  <si>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</si>
  <si>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</si>
  <si>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</si>
  <si>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</si>
  <si>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</si>
  <si>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</si>
  <si>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</si>
  <si>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</si>
  <si>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</si>
  <si>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</si>
  <si>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</si>
  <si>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</si>
  <si>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</si>
  <si>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</si>
  <si>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</si>
  <si>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</si>
  <si>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</si>
  <si>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</si>
  <si>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</si>
  <si>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</si>
  <si>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</si>
  <si>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</si>
  <si>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</si>
  <si>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</si>
  <si>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</si>
  <si>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</si>
  <si>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</si>
  <si>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</si>
  <si>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</si>
  <si>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</si>
  <si>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</si>
  <si>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</si>
  <si>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</si>
  <si>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</si>
  <si>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</si>
  <si>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</si>
  <si>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</si>
  <si>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</si>
  <si>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</si>
  <si>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</si>
  <si>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</si>
  <si>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</si>
  <si>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</si>
  <si>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</si>
  <si>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</si>
  <si>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</si>
  <si>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</si>
  <si>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</si>
  <si>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</si>
  <si>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</si>
  <si>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</si>
  <si>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</si>
  <si>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</si>
  <si>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</si>
  <si>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</si>
  <si>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</si>
  <si>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</si>
  <si>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</si>
  <si>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</si>
  <si>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</si>
  <si>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</si>
  <si>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</si>
  <si>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</si>
  <si>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</si>
  <si>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</si>
  <si>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</si>
  <si>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</si>
  <si>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</si>
  <si>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</si>
  <si>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</si>
  <si>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</si>
  <si>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</si>
  <si>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</si>
  <si>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</si>
  <si>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</si>
  <si>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</si>
  <si>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</si>
  <si>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</si>
  <si>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</si>
  <si>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</si>
  <si>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</si>
  <si>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</si>
  <si>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</si>
  <si>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</si>
  <si>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</si>
  <si>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</si>
  <si>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</si>
  <si>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</si>
  <si>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</si>
  <si>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</si>
  <si>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</si>
  <si>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</si>
  <si>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</si>
  <si>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</si>
  <si>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</si>
  <si>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</si>
  <si>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</si>
  <si>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</si>
  <si>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</si>
  <si>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</si>
  <si>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</si>
  <si>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</si>
  <si>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</si>
  <si>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</si>
  <si>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</si>
  <si>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</si>
  <si>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</si>
  <si>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</si>
  <si>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</si>
  <si>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</si>
  <si>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</si>
  <si>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</si>
  <si>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</si>
  <si>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</si>
  <si>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</si>
  <si>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</si>
  <si>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</si>
  <si>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</si>
  <si>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</si>
  <si>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</si>
  <si>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</si>
  <si>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</si>
  <si>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</si>
  <si>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</si>
  <si>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</si>
  <si>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</si>
  <si>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</si>
  <si>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</si>
  <si>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</si>
  <si>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</si>
  <si>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</si>
  <si>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</si>
  <si>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</si>
  <si>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</si>
  <si>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</si>
  <si>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</si>
  <si>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</si>
  <si>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</si>
  <si>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</si>
  <si>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</si>
  <si>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</si>
  <si>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</si>
  <si>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</si>
  <si>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</si>
  <si>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</si>
  <si>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</si>
  <si>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</si>
  <si>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</si>
  <si>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</si>
  <si>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</si>
  <si>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</si>
  <si>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</si>
  <si>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</si>
  <si>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</si>
  <si>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</si>
  <si>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</si>
  <si>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</si>
  <si>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</si>
  <si>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</si>
  <si>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</si>
  <si>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</si>
  <si>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</si>
  <si>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</si>
  <si>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</si>
  <si>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</si>
  <si>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</si>
  <si>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</si>
  <si>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</si>
  <si>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</si>
  <si>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</si>
  <si>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</si>
  <si>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</si>
  <si>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</si>
  <si>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</si>
  <si>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</si>
  <si>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</si>
  <si>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</si>
  <si>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</si>
  <si>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</si>
  <si>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</si>
  <si>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</si>
  <si>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</si>
  <si>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</si>
  <si>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</si>
  <si>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</si>
  <si>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</si>
  <si>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</si>
  <si>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</si>
  <si>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</si>
  <si>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</si>
  <si>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</si>
  <si>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</si>
  <si>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</si>
  <si>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</si>
  <si>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</si>
  <si>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</si>
  <si>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</si>
  <si>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</si>
  <si>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</si>
  <si>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</si>
  <si>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</si>
  <si>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</si>
  <si>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</si>
  <si>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</si>
  <si>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</si>
  <si>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</si>
  <si>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</si>
  <si>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</si>
  <si>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</si>
  <si>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</si>
  <si>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</si>
  <si>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</si>
  <si>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</si>
  <si>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</si>
  <si>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</si>
  <si>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</si>
  <si>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</si>
  <si>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</si>
  <si>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</si>
  <si>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</si>
  <si>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</si>
  <si>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</si>
  <si>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</si>
  <si>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</si>
  <si>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</si>
  <si>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</si>
  <si>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</si>
  <si>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</si>
  <si>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</si>
  <si>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</si>
  <si>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</si>
  <si>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</si>
  <si>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</si>
  <si>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</si>
  <si>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</si>
  <si>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</si>
  <si>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</si>
  <si>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</si>
  <si>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</si>
  <si>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</si>
  <si>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</si>
  <si>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</si>
  <si>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</si>
  <si>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</si>
  <si>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</si>
  <si>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</si>
  <si>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</si>
  <si>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</si>
  <si>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</si>
  <si>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</si>
  <si>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</si>
  <si>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</si>
  <si>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</si>
  <si>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</si>
  <si>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</si>
  <si>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</si>
  <si>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</si>
  <si>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</si>
  <si>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</si>
  <si>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</si>
  <si>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</si>
  <si>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</si>
  <si>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</si>
  <si>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</si>
  <si>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</si>
  <si>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</si>
  <si>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</si>
  <si>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</si>
  <si>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</si>
  <si>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</si>
  <si>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</si>
  <si>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</si>
  <si>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</si>
  <si>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</si>
  <si>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</si>
  <si>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</si>
  <si>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</si>
  <si>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</si>
  <si>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</si>
  <si>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</si>
  <si>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</si>
  <si>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</si>
  <si>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</si>
  <si>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</si>
  <si>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</si>
  <si>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</si>
  <si>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</si>
  <si>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</si>
  <si>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</si>
  <si>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</si>
  <si>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</si>
  <si>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</si>
  <si>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</si>
  <si>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</si>
  <si>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</si>
  <si>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</si>
  <si>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</si>
  <si>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</si>
  <si>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</si>
  <si>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</si>
  <si>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</si>
  <si>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</si>
  <si>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</si>
  <si>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</si>
  <si>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</si>
  <si>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</si>
  <si>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</si>
  <si>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</si>
  <si>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</si>
  <si>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</si>
  <si>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</si>
  <si>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</si>
  <si>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</si>
  <si>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</si>
  <si>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</si>
  <si>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</si>
  <si>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</si>
  <si>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</si>
  <si>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</si>
  <si>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</si>
  <si>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</si>
  <si>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</si>
  <si>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</si>
  <si>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</si>
  <si>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</si>
  <si>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</si>
  <si>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</si>
  <si>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</si>
  <si>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</si>
  <si>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</si>
  <si>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</si>
  <si>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</si>
  <si>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</si>
  <si>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</si>
  <si>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</si>
  <si>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</si>
  <si>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</si>
  <si>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</si>
  <si>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</si>
  <si>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</si>
  <si>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</si>
  <si>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</si>
  <si>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</si>
  <si>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</si>
  <si>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</si>
  <si>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</si>
  <si>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</si>
  <si>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</si>
  <si>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</si>
  <si>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</si>
  <si>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</si>
  <si>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</si>
  <si>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</si>
  <si>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</si>
  <si>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</si>
  <si>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</si>
  <si>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</si>
  <si>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</si>
  <si>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</si>
  <si>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</si>
  <si>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</si>
  <si>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</si>
  <si>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</si>
  <si>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</si>
  <si>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</si>
  <si>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</si>
  <si>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</si>
  <si>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</si>
  <si>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</si>
  <si>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</si>
  <si>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</si>
  <si>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</si>
  <si>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</si>
  <si>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</si>
  <si>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</si>
  <si>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</si>
  <si>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</si>
  <si>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</si>
  <si>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</si>
  <si>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</si>
  <si>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</si>
  <si>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</si>
  <si>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</si>
  <si>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</si>
  <si>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</si>
  <si>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</si>
  <si>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</si>
  <si>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</si>
  <si>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</si>
  <si>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</si>
  <si>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</si>
  <si>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</si>
  <si>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</si>
  <si>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</si>
  <si>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</si>
  <si>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</si>
  <si>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</si>
  <si>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</si>
  <si>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</si>
  <si>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</si>
  <si>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</si>
  <si>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</si>
  <si>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</si>
  <si>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</si>
  <si>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</si>
  <si>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</si>
  <si>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</si>
  <si>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</si>
  <si>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</si>
  <si>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</si>
  <si>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</si>
  <si>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</si>
  <si>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</si>
  <si>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</si>
  <si>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</si>
  <si>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</si>
  <si>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</si>
  <si>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</si>
  <si>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</si>
  <si>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</si>
  <si>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</si>
  <si>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</si>
  <si>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</si>
  <si>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</si>
  <si>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</si>
  <si>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</si>
  <si>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</si>
  <si>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</si>
  <si>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</si>
  <si>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</si>
  <si>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</si>
  <si>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</si>
  <si>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</si>
  <si>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</si>
  <si>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</si>
  <si>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</si>
  <si>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</si>
  <si>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</si>
  <si>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</si>
  <si>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</si>
  <si>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</si>
  <si>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</si>
  <si>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</si>
  <si>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</si>
  <si>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</si>
  <si>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</si>
  <si>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</si>
  <si>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</si>
  <si>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</si>
  <si>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</si>
  <si>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</si>
  <si>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</si>
  <si>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</si>
  <si>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</si>
  <si>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</si>
  <si>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</si>
  <si>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</si>
  <si>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</si>
  <si>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</si>
  <si>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</si>
  <si>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</si>
  <si>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</si>
  <si>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</si>
  <si>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</si>
  <si>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</si>
  <si>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</si>
  <si>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</si>
  <si>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</si>
  <si>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</si>
  <si>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</si>
  <si>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</si>
  <si>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</si>
  <si>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</si>
  <si>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</si>
  <si>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</si>
  <si>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</si>
  <si>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</si>
  <si>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</si>
  <si>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</si>
  <si>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</si>
  <si>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</si>
  <si>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</si>
  <si>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</si>
  <si>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</si>
  <si>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</si>
  <si>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</si>
  <si>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</si>
  <si>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</si>
  <si>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</si>
  <si>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</si>
  <si>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</si>
  <si>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</si>
  <si>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</si>
  <si>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</si>
  <si>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</si>
  <si>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</si>
  <si>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</si>
  <si>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</si>
  <si>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</si>
  <si>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</si>
  <si>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</si>
  <si>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</si>
  <si>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</si>
  <si>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</si>
  <si>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</si>
  <si>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</si>
  <si>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</si>
  <si>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</si>
  <si>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</si>
  <si>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</si>
  <si>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</si>
  <si>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</si>
  <si>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</si>
  <si>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</si>
  <si>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</si>
  <si>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</si>
  <si>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</si>
  <si>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</si>
  <si>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</si>
  <si>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</si>
  <si>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</si>
  <si>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</si>
  <si>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</si>
  <si>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</si>
  <si>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</si>
  <si>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</si>
  <si>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</si>
  <si>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</si>
  <si>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</si>
  <si>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</si>
  <si>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</si>
  <si>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</si>
  <si>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</si>
  <si>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</si>
  <si>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</si>
  <si>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</si>
  <si>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</si>
  <si>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</si>
  <si>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</si>
  <si>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</si>
  <si>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</si>
  <si>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</si>
  <si>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</si>
  <si>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</si>
  <si>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</si>
  <si>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</si>
  <si>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</si>
  <si>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</si>
  <si>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</si>
  <si>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</si>
  <si>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</si>
  <si>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</si>
  <si>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</si>
  <si>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</si>
  <si>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</si>
  <si>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</si>
  <si>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</si>
  <si>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</si>
  <si>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</si>
  <si>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</si>
  <si>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</si>
  <si>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</si>
  <si>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</si>
  <si>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</si>
  <si>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</si>
  <si>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</si>
  <si>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</si>
  <si>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</si>
  <si>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</si>
  <si>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</si>
  <si>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</si>
  <si>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</si>
  <si>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</si>
  <si>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</si>
  <si>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</si>
  <si>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</si>
  <si>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</si>
  <si>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</si>
  <si>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</si>
  <si>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</si>
  <si>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</si>
  <si>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</si>
  <si>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</si>
  <si>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</si>
  <si>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</si>
  <si>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</si>
  <si>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</si>
  <si>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</si>
  <si>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</si>
  <si>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</si>
  <si>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</si>
  <si>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</si>
  <si>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</si>
  <si>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</si>
  <si>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</si>
  <si>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</si>
  <si>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</si>
  <si>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</si>
  <si>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</si>
  <si>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</si>
  <si>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</si>
  <si>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</si>
  <si>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</si>
  <si>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</si>
  <si>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</si>
  <si>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</si>
  <si>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</si>
  <si>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</si>
  <si>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</si>
  <si>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</si>
  <si>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</si>
  <si>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</si>
  <si>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</si>
  <si>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</si>
  <si>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</si>
  <si>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</si>
  <si>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</si>
  <si>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</si>
  <si>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</si>
  <si>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</si>
  <si>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</si>
  <si>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</si>
  <si>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</si>
  <si>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</si>
  <si>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</si>
  <si>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</si>
  <si>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</si>
  <si>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</si>
  <si>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</si>
  <si>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</si>
  <si>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</si>
  <si>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</si>
  <si>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</si>
  <si>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</si>
  <si>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</si>
  <si>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</si>
  <si>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</si>
  <si>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</si>
  <si>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</si>
  <si>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</si>
  <si>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</si>
  <si>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</si>
  <si>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</si>
  <si>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</si>
  <si>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</si>
  <si>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</si>
  <si>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</si>
  <si>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</si>
  <si>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</si>
  <si>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</si>
  <si>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</si>
  <si>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</si>
  <si>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</si>
  <si>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</si>
  <si>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</si>
  <si>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</si>
  <si>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</si>
  <si>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</si>
  <si>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</si>
  <si>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</si>
  <si>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</si>
  <si>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</si>
  <si>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</si>
  <si>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</si>
  <si>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</si>
  <si>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</si>
  <si>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</si>
  <si>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</si>
  <si>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</si>
  <si>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</si>
  <si>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</si>
  <si>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</si>
  <si>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</si>
  <si>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</si>
  <si>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</si>
  <si>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</si>
  <si>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</si>
  <si>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</si>
  <si>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</si>
  <si>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</si>
  <si>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</si>
  <si>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</si>
  <si>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</si>
  <si>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</si>
  <si>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</si>
  <si>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</si>
  <si>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</si>
  <si>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</si>
  <si>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</si>
  <si>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</si>
  <si>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</si>
  <si>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</si>
  <si>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</si>
  <si>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</si>
  <si>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</si>
  <si>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</si>
  <si>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</si>
  <si>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</si>
  <si>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</si>
  <si>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</si>
  <si>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</si>
  <si>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</si>
  <si>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</si>
  <si>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</si>
  <si>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</si>
  <si>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</si>
  <si>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</si>
  <si>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</si>
  <si>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</si>
  <si>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</si>
  <si>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</si>
  <si>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</si>
  <si>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</si>
  <si>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</si>
  <si>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</si>
  <si>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</si>
  <si>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</si>
  <si>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</si>
  <si>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</si>
  <si>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</si>
  <si>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</si>
  <si>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</si>
  <si>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</si>
  <si>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</si>
  <si>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</si>
  <si>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</si>
  <si>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</si>
  <si>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</si>
  <si>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</si>
  <si>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</si>
  <si>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</si>
  <si>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</si>
  <si>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</si>
  <si>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</si>
  <si>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</si>
  <si>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</si>
  <si>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</si>
  <si>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</si>
  <si>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</si>
  <si>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</si>
  <si>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</si>
  <si>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</si>
  <si>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</si>
  <si>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</si>
  <si>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</si>
  <si>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</si>
  <si>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</si>
  <si>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</si>
  <si>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</si>
  <si>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</si>
  <si>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</si>
  <si>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</si>
  <si>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</si>
  <si>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</si>
  <si>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</si>
  <si>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</si>
  <si>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</si>
  <si>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</si>
  <si>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</si>
  <si>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</si>
  <si>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</si>
  <si>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</si>
  <si>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</si>
  <si>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</si>
  <si>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</si>
  <si>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</si>
  <si>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</si>
  <si>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</si>
  <si>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</si>
  <si>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</si>
  <si>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</si>
  <si>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</si>
  <si>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</si>
  <si>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</si>
  <si>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</si>
  <si>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</si>
  <si>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</si>
  <si>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</si>
  <si>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</si>
  <si>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</si>
  <si>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</si>
  <si>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</si>
  <si>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</si>
  <si>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</si>
  <si>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</si>
  <si>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</si>
  <si>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</si>
  <si>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</si>
  <si>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</si>
  <si>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</si>
  <si>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</si>
  <si>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</si>
  <si>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</si>
  <si>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</si>
  <si>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</si>
  <si>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</si>
  <si>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</si>
  <si>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</si>
  <si>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</si>
  <si>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</si>
  <si>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</si>
  <si>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</si>
  <si>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</si>
  <si>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</si>
  <si>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</si>
  <si>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</si>
  <si>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</si>
  <si>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</si>
  <si>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</si>
  <si>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</si>
  <si>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</si>
  <si>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</si>
  <si>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</si>
  <si>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</si>
  <si>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</si>
  <si>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</si>
  <si>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</si>
  <si>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</si>
  <si>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</si>
  <si>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</si>
  <si>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</si>
  <si>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</si>
  <si>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</si>
  <si>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</si>
  <si>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</si>
  <si>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</si>
  <si>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</si>
  <si>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</si>
  <si>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</si>
  <si>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</si>
  <si>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</si>
  <si>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</si>
  <si>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</si>
  <si>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</si>
  <si>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</si>
  <si>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</si>
  <si>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</si>
  <si>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</si>
  <si>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</si>
  <si>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</si>
  <si>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</si>
  <si>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</si>
  <si>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</si>
  <si>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</si>
  <si>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</si>
  <si>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</si>
  <si>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</si>
  <si>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</si>
  <si>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</si>
  <si>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</si>
  <si>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</si>
  <si>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</si>
  <si>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</si>
  <si>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</si>
  <si>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</si>
  <si>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</si>
  <si>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</si>
  <si>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</si>
  <si>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</si>
  <si>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</si>
  <si>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</si>
  <si>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</si>
  <si>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</si>
  <si>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</si>
  <si>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</si>
  <si>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</si>
  <si>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</si>
  <si>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</si>
  <si>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</si>
  <si>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</si>
  <si>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</si>
  <si>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</si>
  <si>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</si>
  <si>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</si>
  <si>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</si>
  <si>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</si>
  <si>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</si>
  <si>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</si>
  <si>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</si>
  <si>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</si>
  <si>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</si>
  <si>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</si>
  <si>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</si>
  <si>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</si>
  <si>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</si>
  <si>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</si>
  <si>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</si>
  <si>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</si>
  <si>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</si>
  <si>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</si>
  <si>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</si>
  <si>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</si>
  <si>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</si>
  <si>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</si>
  <si>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</si>
  <si>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</si>
  <si>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</si>
  <si>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</si>
  <si>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</si>
  <si>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</si>
  <si>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</si>
  <si>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</si>
  <si>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</si>
  <si>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</si>
  <si>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</si>
  <si>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</si>
  <si>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</si>
  <si>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</si>
  <si>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</si>
  <si>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</si>
  <si>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</si>
  <si>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</si>
  <si>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</si>
  <si>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</si>
  <si>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</si>
  <si>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</si>
  <si>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</si>
  <si>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</si>
  <si>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</si>
  <si>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</si>
  <si>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</si>
  <si>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</si>
  <si>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</si>
  <si>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</si>
  <si>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</si>
  <si>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</si>
  <si>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</si>
  <si>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</si>
  <si>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</si>
  <si>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</si>
  <si>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</si>
  <si>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</si>
  <si>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</si>
  <si>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</si>
  <si>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</si>
  <si>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</si>
  <si>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</si>
  <si>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</si>
  <si>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</si>
  <si>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</si>
  <si>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</si>
  <si>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</si>
  <si>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</si>
  <si>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</si>
  <si>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</si>
  <si>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</si>
  <si>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</si>
  <si>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</si>
  <si>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</si>
  <si>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</si>
  <si>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</si>
  <si>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</si>
  <si>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</si>
  <si>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</si>
  <si>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</si>
  <si>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</si>
  <si>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</si>
  <si>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</si>
  <si>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</si>
  <si>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</si>
  <si>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</si>
  <si>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</si>
  <si>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</si>
  <si>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</si>
  <si>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</si>
  <si>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</si>
  <si>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</si>
  <si>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</si>
  <si>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</si>
  <si>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</si>
  <si>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</si>
  <si>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</si>
  <si>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</si>
  <si>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</si>
  <si>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</si>
  <si>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</si>
  <si>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</si>
  <si>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</si>
  <si>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</si>
  <si>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</si>
  <si>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</si>
  <si>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</si>
  <si>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</si>
  <si>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</si>
  <si>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</si>
  <si>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</si>
  <si>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</si>
  <si>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</si>
  <si>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</si>
  <si>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</si>
  <si>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</si>
  <si>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</si>
  <si>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</si>
  <si>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</si>
  <si>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</si>
  <si>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</si>
  <si>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</si>
  <si>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</si>
  <si>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</si>
  <si>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</si>
  <si>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</si>
  <si>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</si>
  <si>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</si>
  <si>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</si>
  <si>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</si>
  <si>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</si>
  <si>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</si>
  <si>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</si>
  <si>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</si>
  <si>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</si>
  <si>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</si>
  <si>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</si>
  <si>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</si>
  <si>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</si>
  <si>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</si>
  <si>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</si>
  <si>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</si>
  <si>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</si>
  <si>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</si>
  <si>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</si>
  <si>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</si>
  <si>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</si>
  <si>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</si>
  <si>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</si>
  <si>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</si>
  <si>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</si>
  <si>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</si>
  <si>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</si>
  <si>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</si>
  <si>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</si>
  <si>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</si>
  <si>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</si>
  <si>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</si>
  <si>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</si>
  <si>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</si>
  <si>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</si>
  <si>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</si>
  <si>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</si>
  <si>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</si>
  <si>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</si>
  <si>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</si>
  <si>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</si>
  <si>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</si>
  <si>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</si>
  <si>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</si>
  <si>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</si>
  <si>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</si>
  <si>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</si>
  <si>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</si>
  <si>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</si>
  <si>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</si>
  <si>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</si>
  <si>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</si>
  <si>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</si>
  <si>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</si>
  <si>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</si>
  <si>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</si>
  <si>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</si>
  <si>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</si>
  <si>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</si>
  <si>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</si>
  <si>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</si>
  <si>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</si>
  <si>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</si>
  <si>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</si>
  <si>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</si>
  <si>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</si>
  <si>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</si>
  <si>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</si>
  <si>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</si>
  <si>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</si>
  <si>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</si>
  <si>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</si>
  <si>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</si>
  <si>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</si>
  <si>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</si>
  <si>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</si>
  <si>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</si>
  <si>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</si>
  <si>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</si>
  <si>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</si>
  <si>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</si>
  <si>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</si>
  <si>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</si>
  <si>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</si>
  <si>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</si>
  <si>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</si>
  <si>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</si>
  <si>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</si>
  <si>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</si>
  <si>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</si>
  <si>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</si>
  <si>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</si>
  <si>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</si>
  <si>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</si>
  <si>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</si>
  <si>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</si>
  <si>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</si>
  <si>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</si>
  <si>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</si>
  <si>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</si>
  <si>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</si>
  <si>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</si>
  <si>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</si>
  <si>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</si>
  <si>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</si>
  <si>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</si>
  <si>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</si>
  <si>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</si>
  <si>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</si>
  <si>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</si>
  <si>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</si>
  <si>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</si>
  <si>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</si>
  <si>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</si>
  <si>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</si>
  <si>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</si>
  <si>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</si>
  <si>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</si>
  <si>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</si>
  <si>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</si>
  <si>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</si>
  <si>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</si>
  <si>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</si>
  <si>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</si>
  <si>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</si>
  <si>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</si>
  <si>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</si>
  <si>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</si>
  <si>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</si>
  <si>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</si>
  <si>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</si>
  <si>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</si>
  <si>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</si>
  <si>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</si>
  <si>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</si>
  <si>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</si>
  <si>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</si>
  <si>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</si>
  <si>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</si>
  <si>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</si>
  <si>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</si>
  <si>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</si>
  <si>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</si>
  <si>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</si>
  <si>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</si>
  <si>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</si>
  <si>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</si>
  <si>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</si>
  <si>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</si>
  <si>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</si>
  <si>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</si>
  <si>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</si>
  <si>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</si>
  <si>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</si>
  <si>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</si>
  <si>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</si>
  <si>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</si>
  <si>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</si>
  <si>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</si>
  <si>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</si>
  <si>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</si>
  <si>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</si>
  <si>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</si>
  <si>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</si>
  <si>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</si>
  <si>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</si>
  <si>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</si>
  <si>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</si>
  <si>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</si>
  <si>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</si>
  <si>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</si>
  <si>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</si>
  <si>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</si>
  <si>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</si>
  <si>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</si>
  <si>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</si>
  <si>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</si>
  <si>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</si>
  <si>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</si>
  <si>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</si>
  <si>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</si>
  <si>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</si>
  <si>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</si>
  <si>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</si>
  <si>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</si>
  <si>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</si>
  <si>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</si>
  <si>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</si>
  <si>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</si>
  <si>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</si>
  <si>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</si>
  <si>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</si>
  <si>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</si>
  <si>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</si>
  <si>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</si>
  <si>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</si>
  <si>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</si>
  <si>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</si>
  <si>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</si>
  <si>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</si>
  <si>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</si>
  <si>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</si>
  <si>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</si>
  <si>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</si>
  <si>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</si>
  <si>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</si>
  <si>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</si>
  <si>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</si>
  <si>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</si>
  <si>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</si>
  <si>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</si>
  <si>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</si>
  <si>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</si>
  <si>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</si>
  <si>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</si>
  <si>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</si>
  <si>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</si>
  <si>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</si>
  <si>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</si>
  <si>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</si>
  <si>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</si>
  <si>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</si>
  <si>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</si>
  <si>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</si>
  <si>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</si>
  <si>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</si>
  <si>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</si>
  <si>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</si>
  <si>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</si>
  <si>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</si>
  <si>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</si>
  <si>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</si>
  <si>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</si>
  <si>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</si>
  <si>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</si>
  <si>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</si>
  <si>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</si>
  <si>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</si>
  <si>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</si>
  <si>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</si>
  <si>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</si>
  <si>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</si>
  <si>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</si>
  <si>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</si>
  <si>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</si>
  <si>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</si>
  <si>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</si>
  <si>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</si>
  <si>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</si>
  <si>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</si>
  <si>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</si>
  <si>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</si>
  <si>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</si>
  <si>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</si>
  <si>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</si>
  <si>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</si>
  <si>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</si>
  <si>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</si>
  <si>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</si>
  <si>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</si>
  <si>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</si>
  <si>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</si>
  <si>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</si>
  <si>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</si>
  <si>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</si>
  <si>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</si>
  <si>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</si>
  <si>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</si>
  <si>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</si>
  <si>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</si>
  <si>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</si>
  <si>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</si>
  <si>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</si>
  <si>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</si>
  <si>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</si>
  <si>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</si>
  <si>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</si>
  <si>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</si>
  <si>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</si>
  <si>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</si>
  <si>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</si>
  <si>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</si>
  <si>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</si>
  <si>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</si>
  <si>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</si>
  <si>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</si>
  <si>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</si>
  <si>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</si>
  <si>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</si>
  <si>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</si>
  <si>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</si>
  <si>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</si>
  <si>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</si>
  <si>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</si>
  <si>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</si>
  <si>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</si>
  <si>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</si>
  <si>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</si>
  <si>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</si>
  <si>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</si>
  <si>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</si>
  <si>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</si>
  <si>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</si>
  <si>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</si>
  <si>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</si>
  <si>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</si>
  <si>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</si>
  <si>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</si>
  <si>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</si>
  <si>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</si>
  <si>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</si>
  <si>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</si>
  <si>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</si>
  <si>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</si>
  <si>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</si>
  <si>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</si>
  <si>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</si>
  <si>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</si>
  <si>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</si>
  <si>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</si>
  <si>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</si>
  <si>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</si>
  <si>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</si>
  <si>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</si>
  <si>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</si>
  <si>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</si>
  <si>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</si>
  <si>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</si>
  <si>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</si>
  <si>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</si>
  <si>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</si>
  <si>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</si>
  <si>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</si>
  <si>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</si>
  <si>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</si>
  <si>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</si>
  <si>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</si>
  <si>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</si>
  <si>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</si>
  <si>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</si>
  <si>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</si>
  <si>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</si>
  <si>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</si>
  <si>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</si>
  <si>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</si>
  <si>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</si>
  <si>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</si>
  <si>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</si>
  <si>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</si>
  <si>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</si>
  <si>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</si>
  <si>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</si>
  <si>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</si>
  <si>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</si>
  <si>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</si>
  <si>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</si>
  <si>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</si>
  <si>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</si>
  <si>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</si>
  <si>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</si>
  <si>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</si>
  <si>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</si>
  <si>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</si>
  <si>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</si>
  <si>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</si>
  <si>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</si>
  <si>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</si>
  <si>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</si>
  <si>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</si>
  <si>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</si>
  <si>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</si>
  <si>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</si>
  <si>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</si>
  <si>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</si>
  <si>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</si>
  <si>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</si>
  <si>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</si>
  <si>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</si>
  <si>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</si>
  <si>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</si>
  <si>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</si>
  <si>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</si>
  <si>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</si>
  <si>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</si>
  <si>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</si>
  <si>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</si>
  <si>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</si>
  <si>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</si>
  <si>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</si>
  <si>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</si>
  <si>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</si>
  <si>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</si>
  <si>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</si>
  <si>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</si>
  <si>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</si>
  <si>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</si>
  <si>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</si>
  <si>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</si>
  <si>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</si>
  <si>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</si>
  <si>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</si>
  <si>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</si>
  <si>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</si>
  <si>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</si>
  <si>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</si>
  <si>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</si>
  <si>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</si>
  <si>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</si>
  <si>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</si>
  <si>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</si>
  <si>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</si>
  <si>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</si>
  <si>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</si>
  <si>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</si>
  <si>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</si>
  <si>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</si>
  <si>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</si>
  <si>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</si>
  <si>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</si>
  <si>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</si>
  <si>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</si>
  <si>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</si>
  <si>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</si>
  <si>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</si>
  <si>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</si>
  <si>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</si>
  <si>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</si>
  <si>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</si>
  <si>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</si>
  <si>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</si>
  <si>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</si>
  <si>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</si>
  <si>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</si>
  <si>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</si>
  <si>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</si>
  <si>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</si>
  <si>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</si>
  <si>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</si>
  <si>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</si>
  <si>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</si>
  <si>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</si>
  <si>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</si>
  <si>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</si>
  <si>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</si>
  <si>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</si>
  <si>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</si>
  <si>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</si>
  <si>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</si>
  <si>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</si>
  <si>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</si>
  <si>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</si>
  <si>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</si>
  <si>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</si>
  <si>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</si>
  <si>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</si>
  <si>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</si>
  <si>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</si>
  <si>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</si>
  <si>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</si>
  <si>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</si>
  <si>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</si>
  <si>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</si>
  <si>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</si>
  <si>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</si>
  <si>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</si>
  <si>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</si>
  <si>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</si>
  <si>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</si>
  <si>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</si>
  <si>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</si>
  <si>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</si>
  <si>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</si>
  <si>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</si>
  <si>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</si>
  <si>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</si>
  <si>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</si>
  <si>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</si>
  <si>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</si>
  <si>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</si>
  <si>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</si>
  <si>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</si>
  <si>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</si>
  <si>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</si>
  <si>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</si>
  <si>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</si>
  <si>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</si>
  <si>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</si>
  <si>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</si>
  <si>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</si>
  <si>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</si>
  <si>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</si>
  <si>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</si>
  <si>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</si>
  <si>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</si>
  <si>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</si>
  <si>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</si>
  <si>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</si>
  <si>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</si>
  <si>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</si>
  <si>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</si>
  <si>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</si>
  <si>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</si>
  <si>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</si>
  <si>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</si>
  <si>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</si>
  <si>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</si>
  <si>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</si>
  <si>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</si>
  <si>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</si>
  <si>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</si>
  <si>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</si>
  <si>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</si>
  <si>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</si>
  <si>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</si>
  <si>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</si>
  <si>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</si>
  <si>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</si>
  <si>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</si>
  <si>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</si>
  <si>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</si>
  <si>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</si>
  <si>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</si>
  <si>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</si>
  <si>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</si>
  <si>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</si>
  <si>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</si>
  <si>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</si>
  <si>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</si>
  <si>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</si>
  <si>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</si>
  <si>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</si>
  <si>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</si>
  <si>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</si>
  <si>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</si>
  <si>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</si>
  <si>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</si>
  <si>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</si>
  <si>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</si>
  <si>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</si>
  <si>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</si>
  <si>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</si>
  <si>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</si>
  <si>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</si>
  <si>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</si>
  <si>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</si>
  <si>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</si>
  <si>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</si>
  <si>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</si>
  <si>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</si>
  <si>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</si>
  <si>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</si>
  <si>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</si>
  <si>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</si>
  <si>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</si>
  <si>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</si>
  <si>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</si>
  <si>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</si>
  <si>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</si>
  <si>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</si>
  <si>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</si>
  <si>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</si>
  <si>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</si>
  <si>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</si>
  <si>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</si>
  <si>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</si>
  <si>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</si>
  <si>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</si>
  <si>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</si>
  <si>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</si>
  <si>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</si>
  <si>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</si>
  <si>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</si>
  <si>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</si>
  <si>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</si>
  <si>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</si>
  <si>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</si>
  <si>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</si>
  <si>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</si>
  <si>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</si>
  <si>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</si>
  <si>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</si>
  <si>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</si>
  <si>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</si>
  <si>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</si>
  <si>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</si>
  <si>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</si>
  <si>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</si>
  <si>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</si>
  <si>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</si>
  <si>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</si>
  <si>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</si>
  <si>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</si>
  <si>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</si>
  <si>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</si>
  <si>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</si>
  <si>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</si>
  <si>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</si>
  <si>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</si>
  <si>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</si>
  <si>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</si>
  <si>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</si>
  <si>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</si>
  <si>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</si>
  <si>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</si>
  <si>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</si>
  <si>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</si>
  <si>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</si>
  <si>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</si>
  <si>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</si>
  <si>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</si>
  <si>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</si>
  <si>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</si>
  <si>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</si>
  <si>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</si>
  <si>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</si>
  <si>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</si>
  <si>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</si>
  <si>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</si>
  <si>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</si>
  <si>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</si>
  <si>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</si>
  <si>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</si>
  <si>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</si>
  <si>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</si>
  <si>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</si>
  <si>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</si>
  <si>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</si>
  <si>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</si>
  <si>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</si>
  <si>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</si>
  <si>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</si>
  <si>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</si>
  <si>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</si>
  <si>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</si>
  <si>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</si>
  <si>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</si>
  <si>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</si>
  <si>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</si>
  <si>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</si>
  <si>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</si>
  <si>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</si>
  <si>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</si>
  <si>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</si>
  <si>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</si>
  <si>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</si>
  <si>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</si>
  <si>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</si>
  <si>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</si>
  <si>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</si>
  <si>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</si>
  <si>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</si>
  <si>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</si>
  <si>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</si>
  <si>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</si>
  <si>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</si>
  <si>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</si>
  <si>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</si>
  <si>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</si>
  <si>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</si>
  <si>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</si>
  <si>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</si>
  <si>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</si>
  <si>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</si>
  <si>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</si>
  <si>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</si>
  <si>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</si>
  <si>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</si>
  <si>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</si>
  <si>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</si>
  <si>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</si>
  <si>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</si>
  <si>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</si>
  <si>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</si>
  <si>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</si>
  <si>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</si>
  <si>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</si>
  <si>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</si>
  <si>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</si>
  <si>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</si>
  <si>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</si>
  <si>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</si>
  <si>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</si>
  <si>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</si>
  <si>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</si>
  <si>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</si>
  <si>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</si>
  <si>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</si>
  <si>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</si>
  <si>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</si>
  <si>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</si>
  <si>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</si>
  <si>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</si>
  <si>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</si>
  <si>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</si>
  <si>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</si>
  <si>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</si>
  <si>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</si>
  <si>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</si>
  <si>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</si>
  <si>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</si>
  <si>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</si>
  <si>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</si>
  <si>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</si>
  <si>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</si>
  <si>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</si>
  <si>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</si>
  <si>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</si>
  <si>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</si>
  <si>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</si>
  <si>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</si>
  <si>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</si>
  <si>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</si>
  <si>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</si>
  <si>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</si>
  <si>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</si>
  <si>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</si>
  <si>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</si>
  <si>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</si>
  <si>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</si>
  <si>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</si>
  <si>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</si>
  <si>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</si>
  <si>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</si>
  <si>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</si>
  <si>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</si>
  <si>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</si>
  <si>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</si>
  <si>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</si>
  <si>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</si>
  <si>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</si>
  <si>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</si>
  <si>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</si>
  <si>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</si>
  <si>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</si>
  <si>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</si>
  <si>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</si>
  <si>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</si>
  <si>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</si>
  <si>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</si>
  <si>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</si>
  <si>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</si>
  <si>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</si>
  <si>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</si>
  <si>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</si>
  <si>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</si>
  <si>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</si>
  <si>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</si>
  <si>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</si>
  <si>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</si>
  <si>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</si>
  <si>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</si>
  <si>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</si>
  <si>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</si>
  <si>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</si>
  <si>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</si>
  <si>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</si>
  <si>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</si>
  <si>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</si>
  <si>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</si>
  <si>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</si>
  <si>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</si>
  <si>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</si>
  <si>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</si>
  <si>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</si>
  <si>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</si>
  <si>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</si>
  <si>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</si>
  <si>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</si>
  <si>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</si>
  <si>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</si>
  <si>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</si>
  <si>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</si>
  <si>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</si>
  <si>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</si>
  <si>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</si>
  <si>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</si>
  <si>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</si>
  <si>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</si>
  <si>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</si>
  <si>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</si>
  <si>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</si>
  <si>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</si>
  <si>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</si>
  <si>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</si>
  <si>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</si>
  <si>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</si>
  <si>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</si>
  <si>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</si>
  <si>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</si>
  <si>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</si>
  <si>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</si>
  <si>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</si>
  <si>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</si>
  <si>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</si>
  <si>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</si>
  <si>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</si>
  <si>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</si>
  <si>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</si>
  <si>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</si>
  <si>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</si>
  <si>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</si>
  <si>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</si>
  <si>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</si>
  <si>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</si>
  <si>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</si>
  <si>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</si>
  <si>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</si>
  <si>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</si>
  <si>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</si>
  <si>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</si>
  <si>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</si>
  <si>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</si>
  <si>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</si>
  <si>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</si>
  <si>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</si>
  <si>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</si>
  <si>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</si>
  <si>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</si>
  <si>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</si>
  <si>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</si>
  <si>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</si>
  <si>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</si>
  <si>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</si>
  <si>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</si>
  <si>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</si>
  <si>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</si>
  <si>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</si>
  <si>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</si>
  <si>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</si>
  <si>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</si>
  <si>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</si>
  <si>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</si>
  <si>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</si>
  <si>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</si>
  <si>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</si>
  <si>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</si>
  <si>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</si>
  <si>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</si>
  <si>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</si>
  <si>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</si>
  <si>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</si>
  <si>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</si>
  <si>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</si>
  <si>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</si>
  <si>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</si>
  <si>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</si>
  <si>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</si>
  <si>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</si>
  <si>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</si>
  <si>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</si>
  <si>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</si>
  <si>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</si>
  <si>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</si>
  <si>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</si>
  <si>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</si>
  <si>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</si>
  <si>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</si>
  <si>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</si>
  <si>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</si>
  <si>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</si>
  <si>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</si>
  <si>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</si>
  <si>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</si>
  <si>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</si>
  <si>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</si>
  <si>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</si>
  <si>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</si>
  <si>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</si>
  <si>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</si>
  <si>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</si>
  <si>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</si>
  <si>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</si>
  <si>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</si>
  <si>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</si>
  <si>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</si>
  <si>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</si>
  <si>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</si>
  <si>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</si>
  <si>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</si>
  <si>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</si>
  <si>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</si>
  <si>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</si>
  <si>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</si>
  <si>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</si>
  <si>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</si>
  <si>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</si>
  <si>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</si>
  <si>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</si>
  <si>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</si>
  <si>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</si>
  <si>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</si>
  <si>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</si>
  <si>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</si>
  <si>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</si>
  <si>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</si>
  <si>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</si>
  <si>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</si>
  <si>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</si>
  <si>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</si>
  <si>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</si>
  <si>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</si>
  <si>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</si>
  <si>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</si>
  <si>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</si>
  <si>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</si>
  <si>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</si>
  <si>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</si>
  <si>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</si>
  <si>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</si>
  <si>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</si>
  <si>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</si>
  <si>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</si>
  <si>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</si>
  <si>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</si>
  <si>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</si>
  <si>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</si>
  <si>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</si>
  <si>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</si>
  <si>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</si>
  <si>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</si>
  <si>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</si>
  <si>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</si>
  <si>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</si>
  <si>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</si>
  <si>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</si>
  <si>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</si>
  <si>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</si>
  <si>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</si>
  <si>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</si>
  <si>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</si>
  <si>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</si>
  <si>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</si>
  <si>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</si>
  <si>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</si>
  <si>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</si>
  <si>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</si>
  <si>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</si>
  <si>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</si>
  <si>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</si>
  <si>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</si>
  <si>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</si>
  <si>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</si>
  <si>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</si>
  <si>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</si>
  <si>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</si>
  <si>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</si>
  <si>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</si>
  <si>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</si>
  <si>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</si>
  <si>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</si>
  <si>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</si>
  <si>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</si>
  <si>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</si>
  <si>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</si>
  <si>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</si>
  <si>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</si>
  <si>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</si>
  <si>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</si>
  <si>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</si>
  <si>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</si>
  <si>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</si>
  <si>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</si>
  <si>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</si>
  <si>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</si>
  <si>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</si>
  <si>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</si>
  <si>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</si>
  <si>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</si>
  <si>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</si>
  <si>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</si>
  <si>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</si>
  <si>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</si>
  <si>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</si>
  <si>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</si>
  <si>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</si>
  <si>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</si>
  <si>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</si>
  <si>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</si>
  <si>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</si>
  <si>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</si>
  <si>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</si>
  <si>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</si>
  <si>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</si>
  <si>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</si>
  <si>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</si>
  <si>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</si>
  <si>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</si>
  <si>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</si>
  <si>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</si>
  <si>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</si>
  <si>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</si>
  <si>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</si>
  <si>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</si>
  <si>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</si>
  <si>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</si>
  <si>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</si>
  <si>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</si>
  <si>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</si>
  <si>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</si>
  <si>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</si>
  <si>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</si>
  <si>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</si>
  <si>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</si>
  <si>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</si>
  <si>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</si>
  <si>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</si>
  <si>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</si>
  <si>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</si>
  <si>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</si>
  <si>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</si>
  <si>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</si>
  <si>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</si>
  <si>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</si>
  <si>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</si>
  <si>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</si>
  <si>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</si>
  <si>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</si>
  <si>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</si>
  <si>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</si>
  <si>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</si>
  <si>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</si>
  <si>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</si>
  <si>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</si>
  <si>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</si>
  <si>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</si>
  <si>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</si>
  <si>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</si>
  <si>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</si>
  <si>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</si>
  <si>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</si>
  <si>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</si>
  <si>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</si>
  <si>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</si>
  <si>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</si>
  <si>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</si>
  <si>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</si>
  <si>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</si>
  <si>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</si>
  <si>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</si>
  <si>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</si>
  <si>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</si>
  <si>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</si>
  <si>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</si>
  <si>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</si>
  <si>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</si>
  <si>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</si>
  <si>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</si>
  <si>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</si>
  <si>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</si>
  <si>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</si>
  <si>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</si>
  <si>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</si>
  <si>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</si>
  <si>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</si>
  <si>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</si>
  <si>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</si>
  <si>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</si>
  <si>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</si>
  <si>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</si>
  <si>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</si>
  <si>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</si>
  <si>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</si>
  <si>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</si>
  <si>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</si>
  <si>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</si>
  <si>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</si>
  <si>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</si>
  <si>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</si>
  <si>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</si>
  <si>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</si>
  <si>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</si>
  <si>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</si>
  <si>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</si>
  <si>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</si>
  <si>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</si>
  <si>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</si>
  <si>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</si>
  <si>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</si>
  <si>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</si>
  <si>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</si>
  <si>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</si>
  <si>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</si>
  <si>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</si>
  <si>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</si>
  <si>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</si>
  <si>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</si>
  <si>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</si>
  <si>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</si>
  <si>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</si>
  <si>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</si>
  <si>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</si>
  <si>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</si>
  <si>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</si>
  <si>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</si>
  <si>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</si>
  <si>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</si>
  <si>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</si>
  <si>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</si>
  <si>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</si>
  <si>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</si>
  <si>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</si>
  <si>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</si>
  <si>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</si>
  <si>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</si>
  <si>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</si>
  <si>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</si>
  <si>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</si>
  <si>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</si>
  <si>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</si>
  <si>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</si>
  <si>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</si>
  <si>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</si>
  <si>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</si>
  <si>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</si>
  <si>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</si>
  <si>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</si>
  <si>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</si>
  <si>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</si>
  <si>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</si>
  <si>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</si>
  <si>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</si>
  <si>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</si>
  <si>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</si>
  <si>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</si>
  <si>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</si>
  <si>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</si>
  <si>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</si>
  <si>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</si>
  <si>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</si>
  <si>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</si>
  <si>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</si>
  <si>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</si>
  <si>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</si>
  <si>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</si>
  <si>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</si>
  <si>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</si>
  <si>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</si>
  <si>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</si>
  <si>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</si>
  <si>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</si>
  <si>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</si>
  <si>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</si>
  <si>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</si>
  <si>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</si>
  <si>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</si>
  <si>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</si>
  <si>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</si>
  <si>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</si>
  <si>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</si>
  <si>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</si>
  <si>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</si>
  <si>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</si>
  <si>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</si>
  <si>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</si>
  <si>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</si>
  <si>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</si>
  <si>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</si>
  <si>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</si>
  <si>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</si>
  <si>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</si>
  <si>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</si>
  <si>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</si>
  <si>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</si>
  <si>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</si>
  <si>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</si>
  <si>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</si>
  <si>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</si>
  <si>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</si>
  <si>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</si>
  <si>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</si>
  <si>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</si>
  <si>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</si>
  <si>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</si>
  <si>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</si>
  <si>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</si>
  <si>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</si>
  <si>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</si>
  <si>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</si>
  <si>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</si>
  <si>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</si>
  <si>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</si>
  <si>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</si>
  <si>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</si>
  <si>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</si>
  <si>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</si>
  <si>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</si>
  <si>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</si>
  <si>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</si>
  <si>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</si>
  <si>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</si>
  <si>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</si>
  <si>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</si>
  <si>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</si>
  <si>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</si>
  <si>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</si>
  <si>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</si>
  <si>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</si>
  <si>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</si>
  <si>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</si>
  <si>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</si>
  <si>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</si>
  <si>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</si>
  <si>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</si>
  <si>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</si>
  <si>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</si>
  <si>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</si>
  <si>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</si>
  <si>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</si>
  <si>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</si>
  <si>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</si>
  <si>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</si>
  <si>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</si>
  <si>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</si>
  <si>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</si>
  <si>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</si>
  <si>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</si>
  <si>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</si>
  <si>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</si>
  <si>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</si>
  <si>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</si>
  <si>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</si>
  <si>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</si>
  <si>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</si>
  <si>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</si>
  <si>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</si>
  <si>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</si>
  <si>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</si>
  <si>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</si>
  <si>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</si>
  <si>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</si>
  <si>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</si>
  <si>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</si>
  <si>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</si>
  <si>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</si>
  <si>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</si>
  <si>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</si>
  <si>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</si>
  <si>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</si>
  <si>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</si>
  <si>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</si>
  <si>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</si>
  <si>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</si>
  <si>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</si>
  <si>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</si>
  <si>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</si>
  <si>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</si>
  <si>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</si>
  <si>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</si>
  <si>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</si>
  <si>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</si>
  <si>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</si>
  <si>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</si>
  <si>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</si>
  <si>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</si>
  <si>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</si>
  <si>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</si>
  <si>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</si>
  <si>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</si>
  <si>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</si>
  <si>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</si>
  <si>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</si>
  <si>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</si>
  <si>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</si>
  <si>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</si>
  <si>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</si>
  <si>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</si>
  <si>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</si>
  <si>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</si>
  <si>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</si>
  <si>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</si>
  <si>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</si>
  <si>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</si>
  <si>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</si>
  <si>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</si>
  <si>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</si>
  <si>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</si>
  <si>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</si>
  <si>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</si>
  <si>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</si>
  <si>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</si>
  <si>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</si>
  <si>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</si>
  <si>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</si>
  <si>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</si>
  <si>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</si>
  <si>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</si>
  <si>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</si>
  <si>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</si>
  <si>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</si>
  <si>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</si>
  <si>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</si>
  <si>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</si>
  <si>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</si>
  <si>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</si>
  <si>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</si>
  <si>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</si>
  <si>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</si>
  <si>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</si>
  <si>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</si>
  <si>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</si>
  <si>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</si>
  <si>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</si>
  <si>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</si>
  <si>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</si>
  <si>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</si>
  <si>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ZAPRUĐE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</si>
</sst>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1833688.38</v>
      </c>
      <c r="D2" s="6">
        <f>'PR-RAS'!E6</f>
        <v>2302807.9299999997</v>
      </c>
      <c r="E2" s="6">
        <v>0</v>
      </c>
      <c r="F2" s="6">
        <v>0</v>
      </c>
      <c r="G2" s="7">
        <f t="shared" ref="G2:G264" si="0">(B2/1000)*(C2*1+D2*2)</f>
        <v>6439.3042399999995</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1361714.3699999999</v>
      </c>
      <c r="D46" s="1">
        <f>'PR-RAS'!E50</f>
        <v>1709357.11</v>
      </c>
      <c r="E46" s="1">
        <v>0</v>
      </c>
      <c r="F46" s="1">
        <v>0</v>
      </c>
      <c r="G46" s="2">
        <f t="shared" si="0"/>
        <v>215119.28654999999</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1344349.45</v>
      </c>
      <c r="D64" s="1">
        <f>'PR-RAS'!E68</f>
        <v>1709081.11</v>
      </c>
      <c r="E64" s="1">
        <v>0</v>
      </c>
      <c r="F64" s="1">
        <v>0</v>
      </c>
      <c r="G64" s="2">
        <f t="shared" si="0"/>
        <v>300038.23521000001</v>
      </c>
      <c r="H64" s="2">
        <f t="shared" si="1"/>
        <v>0.56000000005587935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1344349.45</v>
      </c>
      <c r="D65" s="1">
        <f>'PR-RAS'!E69</f>
        <v>1709081.11</v>
      </c>
      <c r="E65" s="1">
        <v>0</v>
      </c>
      <c r="F65" s="1">
        <v>0</v>
      </c>
      <c r="G65" s="2">
        <f t="shared" si="0"/>
        <v>304800.74687999999</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17364.919999999998</v>
      </c>
      <c r="D73" s="1">
        <f>'PR-RAS'!E77</f>
        <v>276</v>
      </c>
      <c r="E73" s="1">
        <v>0</v>
      </c>
      <c r="F73" s="1">
        <v>0</v>
      </c>
      <c r="G73" s="2">
        <f t="shared" si="0"/>
        <v>1290.0182399999999</v>
      </c>
      <c r="H73" s="2">
        <f t="shared" si="1"/>
        <v>8.000000000174623E-2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248</v>
      </c>
      <c r="D74" s="1">
        <f>'PR-RAS'!E78</f>
        <v>276</v>
      </c>
      <c r="E74" s="1">
        <v>0</v>
      </c>
      <c r="F74" s="1">
        <v>0</v>
      </c>
      <c r="G74" s="2">
        <f t="shared" si="0"/>
        <v>58.4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17116.919999999998</v>
      </c>
      <c r="D76" s="1">
        <f>'PR-RAS'!E80</f>
        <v>0</v>
      </c>
      <c r="E76" s="1">
        <v>0</v>
      </c>
      <c r="F76" s="1">
        <v>0</v>
      </c>
      <c r="G76" s="2">
        <f t="shared" si="0"/>
        <v>1283.7689999999998</v>
      </c>
      <c r="H76" s="2">
        <f t="shared" si="1"/>
        <v>8.000000000174623E-2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4.46</v>
      </c>
      <c r="D78" s="1">
        <f>'PR-RAS'!E82</f>
        <v>7.47</v>
      </c>
      <c r="E78" s="1">
        <v>0</v>
      </c>
      <c r="F78" s="1">
        <v>0</v>
      </c>
      <c r="G78" s="2">
        <f t="shared" si="0"/>
        <v>1.4937999999999998</v>
      </c>
      <c r="H78" s="2">
        <f t="shared" si="1"/>
        <v>0.92999999999999972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4.46</v>
      </c>
      <c r="D79" s="1">
        <f>'PR-RAS'!E83</f>
        <v>7.47</v>
      </c>
      <c r="E79" s="1">
        <v>0</v>
      </c>
      <c r="F79" s="1">
        <v>0</v>
      </c>
      <c r="G79" s="2">
        <f t="shared" si="0"/>
        <v>1.5131999999999999</v>
      </c>
      <c r="H79" s="2">
        <f t="shared" si="1"/>
        <v>0.92999999999999972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4.46</v>
      </c>
      <c r="D81" s="1">
        <f>'PR-RAS'!E85</f>
        <v>7.47</v>
      </c>
      <c r="E81" s="1">
        <v>0</v>
      </c>
      <c r="F81" s="1">
        <v>0</v>
      </c>
      <c r="G81" s="2">
        <f t="shared" si="0"/>
        <v>1.5519999999999998</v>
      </c>
      <c r="H81" s="2">
        <f t="shared" si="1"/>
        <v>0.92999999999999972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66056.66</v>
      </c>
      <c r="D102" s="1">
        <f>'PR-RAS'!E106</f>
        <v>74077.69</v>
      </c>
      <c r="E102" s="1">
        <v>0</v>
      </c>
      <c r="F102" s="1">
        <v>0</v>
      </c>
      <c r="G102" s="2">
        <f t="shared" si="0"/>
        <v>21635.416040000004</v>
      </c>
      <c r="H102" s="2">
        <f t="shared" si="1"/>
        <v>0.64999999999417923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66056.66</v>
      </c>
      <c r="D108" s="1">
        <f>'PR-RAS'!E112</f>
        <v>74077.69</v>
      </c>
      <c r="E108" s="1">
        <v>0</v>
      </c>
      <c r="F108" s="1">
        <v>0</v>
      </c>
      <c r="G108" s="2">
        <f t="shared" si="0"/>
        <v>22920.688280000002</v>
      </c>
      <c r="H108" s="2">
        <f t="shared" si="1"/>
        <v>0.64999999999417923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66056.66</v>
      </c>
      <c r="D113" s="1">
        <f>'PR-RAS'!E117</f>
        <v>74077.69</v>
      </c>
      <c r="E113" s="1">
        <v>0</v>
      </c>
      <c r="F113" s="1">
        <v>0</v>
      </c>
      <c r="G113" s="2">
        <f t="shared" si="0"/>
        <v>23991.748480000002</v>
      </c>
      <c r="H113" s="2">
        <f t="shared" si="1"/>
        <v>0.64999999999417923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12386.869999999999</v>
      </c>
      <c r="D120" s="1">
        <f>'PR-RAS'!E124</f>
        <v>16182.4</v>
      </c>
      <c r="E120" s="1">
        <v>0</v>
      </c>
      <c r="F120" s="1">
        <v>0</v>
      </c>
      <c r="G120" s="2">
        <f t="shared" si="0"/>
        <v>5325.4487299999992</v>
      </c>
      <c r="H120" s="2">
        <f t="shared" si="1"/>
        <v>0.53000000000065484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12068.269999999999</v>
      </c>
      <c r="D121" s="1">
        <f>'PR-RAS'!E125</f>
        <v>16182.4</v>
      </c>
      <c r="E121" s="1">
        <v>0</v>
      </c>
      <c r="F121" s="1">
        <v>0</v>
      </c>
      <c r="G121" s="2">
        <f t="shared" si="0"/>
        <v>5331.9683999999997</v>
      </c>
      <c r="H121" s="2">
        <f t="shared" si="1"/>
        <v>0.66999999999825377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24.31</v>
      </c>
      <c r="D122" s="1">
        <f>'PR-RAS'!E126</f>
        <v>0</v>
      </c>
      <c r="E122" s="1">
        <v>0</v>
      </c>
      <c r="F122" s="1">
        <v>0</v>
      </c>
      <c r="G122" s="2">
        <f t="shared" si="0"/>
        <v>2.9415099999999996</v>
      </c>
      <c r="H122" s="2">
        <f t="shared" si="1"/>
        <v>0.30999999999999872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12043.96</v>
      </c>
      <c r="D123" s="1">
        <f>'PR-RAS'!E127</f>
        <v>16182.4</v>
      </c>
      <c r="E123" s="1">
        <v>0</v>
      </c>
      <c r="F123" s="1">
        <v>0</v>
      </c>
      <c r="G123" s="2">
        <f t="shared" si="0"/>
        <v>5417.8687199999995</v>
      </c>
      <c r="H123" s="2">
        <f t="shared" si="1"/>
        <v>0.44000000000050932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318.60000000000002</v>
      </c>
      <c r="D124" s="1">
        <f>'PR-RAS'!E128</f>
        <v>0</v>
      </c>
      <c r="E124" s="1">
        <v>0</v>
      </c>
      <c r="F124" s="1">
        <v>0</v>
      </c>
      <c r="G124" s="2">
        <f t="shared" si="0"/>
        <v>39.187800000000003</v>
      </c>
      <c r="H124" s="2">
        <f t="shared" si="1"/>
        <v>0.39999999999997726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318.60000000000002</v>
      </c>
      <c r="D125" s="1">
        <f>'PR-RAS'!E129</f>
        <v>0</v>
      </c>
      <c r="E125" s="1">
        <v>0</v>
      </c>
      <c r="F125" s="1">
        <v>0</v>
      </c>
      <c r="G125" s="2">
        <f t="shared" si="0"/>
        <v>39.506399999999999</v>
      </c>
      <c r="H125" s="2">
        <f t="shared" si="1"/>
        <v>0.39999999999997726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393526.01999999996</v>
      </c>
      <c r="D129" s="1">
        <f>'PR-RAS'!E133</f>
        <v>503183.26</v>
      </c>
      <c r="E129" s="1">
        <v>0</v>
      </c>
      <c r="F129" s="1">
        <v>0</v>
      </c>
      <c r="G129" s="2">
        <f t="shared" si="0"/>
        <v>179186.24512000001</v>
      </c>
      <c r="H129" s="2">
        <f t="shared" si="1"/>
        <v>0.27999999996973202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393526.01999999996</v>
      </c>
      <c r="D130" s="1">
        <f>'PR-RAS'!E134</f>
        <v>503183.26</v>
      </c>
      <c r="E130" s="1">
        <v>0</v>
      </c>
      <c r="F130" s="1">
        <v>0</v>
      </c>
      <c r="G130" s="2">
        <f t="shared" si="0"/>
        <v>180586.13766000001</v>
      </c>
      <c r="H130" s="2">
        <f t="shared" si="1"/>
        <v>0.27999999996973202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386096.66</v>
      </c>
      <c r="D131" s="1">
        <f>'PR-RAS'!E135</f>
        <v>479202.46</v>
      </c>
      <c r="E131" s="1">
        <v>0</v>
      </c>
      <c r="F131" s="1">
        <v>0</v>
      </c>
      <c r="G131" s="2">
        <f t="shared" si="0"/>
        <v>174785.20540000001</v>
      </c>
      <c r="H131" s="2">
        <f t="shared" si="1"/>
        <v>0.80000000004656613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7429.36</v>
      </c>
      <c r="D132" s="1">
        <f>'PR-RAS'!E136</f>
        <v>23980.799999999999</v>
      </c>
      <c r="E132" s="1">
        <v>0</v>
      </c>
      <c r="F132" s="1">
        <v>0</v>
      </c>
      <c r="G132" s="2">
        <f t="shared" si="0"/>
        <v>7256.21576</v>
      </c>
      <c r="H132" s="2">
        <f t="shared" si="1"/>
        <v>0.56000000000040018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1771889.73</v>
      </c>
      <c r="D147" s="1">
        <f>'PR-RAS'!E151</f>
        <v>2165384.5399999996</v>
      </c>
      <c r="E147" s="1">
        <v>0</v>
      </c>
      <c r="F147" s="1">
        <v>0</v>
      </c>
      <c r="G147" s="2">
        <f t="shared" si="0"/>
        <v>890988.18625999975</v>
      </c>
      <c r="H147" s="2">
        <f t="shared" si="1"/>
        <v>0.73000000044703484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1441263.96</v>
      </c>
      <c r="D148" s="1">
        <f>'PR-RAS'!E152</f>
        <v>1799759.5799999998</v>
      </c>
      <c r="E148" s="1">
        <v>0</v>
      </c>
      <c r="F148" s="1">
        <v>0</v>
      </c>
      <c r="G148" s="2">
        <f t="shared" si="0"/>
        <v>740995.11863999988</v>
      </c>
      <c r="H148" s="2">
        <f t="shared" si="1"/>
        <v>0.46000000019557774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1178255.54</v>
      </c>
      <c r="D149" s="1">
        <f>'PR-RAS'!E153</f>
        <v>1517589.0899999999</v>
      </c>
      <c r="E149" s="1">
        <v>0</v>
      </c>
      <c r="F149" s="1">
        <v>0</v>
      </c>
      <c r="G149" s="2">
        <f t="shared" si="0"/>
        <v>623588.1905599999</v>
      </c>
      <c r="H149" s="2">
        <f t="shared" si="1"/>
        <v>0.54999999981373549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1157913.1399999999</v>
      </c>
      <c r="D150" s="1">
        <f>'PR-RAS'!E154</f>
        <v>1481335.72</v>
      </c>
      <c r="E150" s="1">
        <v>0</v>
      </c>
      <c r="F150" s="1">
        <v>0</v>
      </c>
      <c r="G150" s="2">
        <f t="shared" si="0"/>
        <v>613967.10242000001</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17200.3</v>
      </c>
      <c r="D152" s="1">
        <f>'PR-RAS'!E156</f>
        <v>33318.43</v>
      </c>
      <c r="E152" s="1">
        <v>0</v>
      </c>
      <c r="F152" s="1">
        <v>0</v>
      </c>
      <c r="G152" s="2">
        <f t="shared" si="0"/>
        <v>12659.41116</v>
      </c>
      <c r="H152" s="2">
        <f t="shared" si="1"/>
        <v>0.72999999999956344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3142.1</v>
      </c>
      <c r="D153" s="1">
        <f>'PR-RAS'!E157</f>
        <v>2934.94</v>
      </c>
      <c r="E153" s="1">
        <v>0</v>
      </c>
      <c r="F153" s="1">
        <v>0</v>
      </c>
      <c r="G153" s="2">
        <f t="shared" si="0"/>
        <v>1369.8209599999998</v>
      </c>
      <c r="H153" s="2">
        <f t="shared" si="1"/>
        <v>0.15999999999985448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69873.429999999993</v>
      </c>
      <c r="D154" s="1">
        <f>'PR-RAS'!E158</f>
        <v>49355.76</v>
      </c>
      <c r="E154" s="1">
        <v>0</v>
      </c>
      <c r="F154" s="1">
        <v>0</v>
      </c>
      <c r="G154" s="2">
        <f t="shared" si="0"/>
        <v>25793.497350000001</v>
      </c>
      <c r="H154" s="2">
        <f t="shared" si="1"/>
        <v>0.66999999999097781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193134.99</v>
      </c>
      <c r="D155" s="1">
        <f>'PR-RAS'!E159</f>
        <v>232814.73</v>
      </c>
      <c r="E155" s="1">
        <v>0</v>
      </c>
      <c r="F155" s="1">
        <v>0</v>
      </c>
      <c r="G155" s="2">
        <f t="shared" si="0"/>
        <v>101449.72529999999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193134.99</v>
      </c>
      <c r="D157" s="1">
        <f>'PR-RAS'!E161</f>
        <v>232709.07</v>
      </c>
      <c r="E157" s="1">
        <v>0</v>
      </c>
      <c r="F157" s="1">
        <v>0</v>
      </c>
      <c r="G157" s="2">
        <f t="shared" si="0"/>
        <v>102734.28827999999</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105.66</v>
      </c>
      <c r="E158" s="1">
        <v>0</v>
      </c>
      <c r="F158" s="1">
        <v>0</v>
      </c>
      <c r="G158" s="2">
        <f t="shared" si="0"/>
        <v>33.177239999999998</v>
      </c>
      <c r="H158" s="2">
        <f t="shared" si="1"/>
        <v>0.34000000000000341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281236.71999999997</v>
      </c>
      <c r="D159" s="1">
        <f>'PR-RAS'!E163</f>
        <v>312985.38</v>
      </c>
      <c r="E159" s="1">
        <v>0</v>
      </c>
      <c r="F159" s="1">
        <v>0</v>
      </c>
      <c r="G159" s="2">
        <f t="shared" si="0"/>
        <v>143338.78184000001</v>
      </c>
      <c r="H159" s="2">
        <f t="shared" si="1"/>
        <v>0.66000000003259629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36654.21</v>
      </c>
      <c r="D160" s="1">
        <f>'PR-RAS'!E164</f>
        <v>32869.279999999999</v>
      </c>
      <c r="E160" s="1">
        <v>0</v>
      </c>
      <c r="F160" s="1">
        <v>0</v>
      </c>
      <c r="G160" s="2">
        <f t="shared" si="0"/>
        <v>16280.450429999999</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7970.4</v>
      </c>
      <c r="D161" s="1">
        <f>'PR-RAS'!E165</f>
        <v>8122.01</v>
      </c>
      <c r="E161" s="1">
        <v>0</v>
      </c>
      <c r="F161" s="1">
        <v>0</v>
      </c>
      <c r="G161" s="2">
        <f t="shared" si="0"/>
        <v>3874.3071999999997</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27875.97</v>
      </c>
      <c r="D162" s="1">
        <f>'PR-RAS'!E166</f>
        <v>23510.45</v>
      </c>
      <c r="E162" s="1">
        <v>0</v>
      </c>
      <c r="F162" s="1">
        <v>0</v>
      </c>
      <c r="G162" s="2">
        <f t="shared" si="0"/>
        <v>12058.396069999999</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807.84</v>
      </c>
      <c r="D163" s="1">
        <f>'PR-RAS'!E167</f>
        <v>1236.82</v>
      </c>
      <c r="E163" s="1">
        <v>0</v>
      </c>
      <c r="F163" s="1">
        <v>0</v>
      </c>
      <c r="G163" s="2">
        <f t="shared" si="0"/>
        <v>531.59976000000006</v>
      </c>
      <c r="H163" s="2">
        <f t="shared" si="1"/>
        <v>0.34000000000003183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176131.81</v>
      </c>
      <c r="D165" s="1">
        <f>'PR-RAS'!E169</f>
        <v>194841.90999999997</v>
      </c>
      <c r="E165" s="1">
        <v>0</v>
      </c>
      <c r="F165" s="1">
        <v>0</v>
      </c>
      <c r="G165" s="2">
        <f t="shared" si="0"/>
        <v>92793.763319999984</v>
      </c>
      <c r="H165" s="2">
        <f t="shared" si="1"/>
        <v>0.28000000002793968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16095.47</v>
      </c>
      <c r="D166" s="1">
        <f>'PR-RAS'!E170</f>
        <v>18303.439999999999</v>
      </c>
      <c r="E166" s="1">
        <v>0</v>
      </c>
      <c r="F166" s="1">
        <v>0</v>
      </c>
      <c r="G166" s="2">
        <f t="shared" si="0"/>
        <v>8695.8877499999999</v>
      </c>
      <c r="H166" s="2">
        <f t="shared" si="1"/>
        <v>0.90999999999803549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111222.28</v>
      </c>
      <c r="D167" s="1">
        <f>'PR-RAS'!E171</f>
        <v>117164.7</v>
      </c>
      <c r="E167" s="1">
        <v>0</v>
      </c>
      <c r="F167" s="1">
        <v>0</v>
      </c>
      <c r="G167" s="2">
        <f t="shared" si="0"/>
        <v>57361.578880000001</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47142.25</v>
      </c>
      <c r="D168" s="1">
        <f>'PR-RAS'!E172</f>
        <v>50458.74</v>
      </c>
      <c r="E168" s="1">
        <v>0</v>
      </c>
      <c r="F168" s="1">
        <v>0</v>
      </c>
      <c r="G168" s="2">
        <f t="shared" si="0"/>
        <v>24725.974909999997</v>
      </c>
      <c r="H168" s="2">
        <f t="shared" si="1"/>
        <v>0.51000000000203727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218.1</v>
      </c>
      <c r="D169" s="1">
        <f>'PR-RAS'!E173</f>
        <v>2390.6799999999998</v>
      </c>
      <c r="E169" s="1">
        <v>0</v>
      </c>
      <c r="F169" s="1">
        <v>0</v>
      </c>
      <c r="G169" s="2">
        <f t="shared" si="0"/>
        <v>839.90928000000008</v>
      </c>
      <c r="H169" s="2">
        <f t="shared" si="1"/>
        <v>0.42000000000015802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424.46</v>
      </c>
      <c r="D170" s="1">
        <f>'PR-RAS'!E174</f>
        <v>5950.65</v>
      </c>
      <c r="E170" s="1">
        <v>0</v>
      </c>
      <c r="F170" s="1">
        <v>0</v>
      </c>
      <c r="G170" s="2">
        <f t="shared" si="0"/>
        <v>2083.0534399999997</v>
      </c>
      <c r="H170" s="2">
        <f t="shared" si="1"/>
        <v>0.81000000000034333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1029.25</v>
      </c>
      <c r="D172" s="1">
        <f>'PR-RAS'!E176</f>
        <v>573.70000000000005</v>
      </c>
      <c r="E172" s="1">
        <v>0</v>
      </c>
      <c r="F172" s="1">
        <v>0</v>
      </c>
      <c r="G172" s="2">
        <f t="shared" si="0"/>
        <v>372.20715000000007</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53250.34</v>
      </c>
      <c r="D173" s="1">
        <f>'PR-RAS'!E177</f>
        <v>60111.740000000013</v>
      </c>
      <c r="E173" s="1">
        <v>0</v>
      </c>
      <c r="F173" s="1">
        <v>0</v>
      </c>
      <c r="G173" s="2">
        <f t="shared" si="0"/>
        <v>29837.497039999998</v>
      </c>
      <c r="H173" s="2">
        <f t="shared" si="1"/>
        <v>0.59999999998399289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2793.51</v>
      </c>
      <c r="D174" s="1">
        <f>'PR-RAS'!E178</f>
        <v>7635.02</v>
      </c>
      <c r="E174" s="1">
        <v>0</v>
      </c>
      <c r="F174" s="1">
        <v>0</v>
      </c>
      <c r="G174" s="2">
        <f t="shared" si="0"/>
        <v>3124.9941500000004</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23689.73</v>
      </c>
      <c r="D175" s="1">
        <f>'PR-RAS'!E179</f>
        <v>18042.990000000002</v>
      </c>
      <c r="E175" s="1">
        <v>0</v>
      </c>
      <c r="F175" s="1">
        <v>0</v>
      </c>
      <c r="G175" s="2">
        <f t="shared" si="0"/>
        <v>10400.973540000001</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254.88</v>
      </c>
      <c r="D176" s="1">
        <f>'PR-RAS'!E180</f>
        <v>1034.8800000000001</v>
      </c>
      <c r="E176" s="1">
        <v>0</v>
      </c>
      <c r="F176" s="1">
        <v>0</v>
      </c>
      <c r="G176" s="2">
        <f t="shared" si="0"/>
        <v>406.81200000000001</v>
      </c>
      <c r="H176" s="2">
        <f t="shared" si="1"/>
        <v>0.23999999999989541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10846.07</v>
      </c>
      <c r="D177" s="1">
        <f>'PR-RAS'!E181</f>
        <v>12747.07</v>
      </c>
      <c r="E177" s="1">
        <v>0</v>
      </c>
      <c r="F177" s="1">
        <v>0</v>
      </c>
      <c r="G177" s="2">
        <f t="shared" si="0"/>
        <v>6395.8769599999996</v>
      </c>
      <c r="H177" s="2">
        <f t="shared" si="1"/>
        <v>0.13999999999941792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4964.96</v>
      </c>
      <c r="D179" s="1">
        <f>'PR-RAS'!E183</f>
        <v>7606.79</v>
      </c>
      <c r="E179" s="1">
        <v>0</v>
      </c>
      <c r="F179" s="1">
        <v>0</v>
      </c>
      <c r="G179" s="2">
        <f t="shared" si="0"/>
        <v>3591.7801199999999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5226.71</v>
      </c>
      <c r="D180" s="1">
        <f>'PR-RAS'!E184</f>
        <v>5602</v>
      </c>
      <c r="E180" s="1">
        <v>0</v>
      </c>
      <c r="F180" s="1">
        <v>0</v>
      </c>
      <c r="G180" s="2">
        <f t="shared" si="0"/>
        <v>2941.0970899999998</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2713.6</v>
      </c>
      <c r="D181" s="1">
        <f>'PR-RAS'!E185</f>
        <v>2900.3</v>
      </c>
      <c r="E181" s="1">
        <v>0</v>
      </c>
      <c r="F181" s="1">
        <v>0</v>
      </c>
      <c r="G181" s="2">
        <f t="shared" si="0"/>
        <v>1532.556</v>
      </c>
      <c r="H181" s="2">
        <f t="shared" si="1"/>
        <v>0.70000000000027285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2760.88</v>
      </c>
      <c r="D182" s="1">
        <f>'PR-RAS'!E186</f>
        <v>4542.6899999999996</v>
      </c>
      <c r="E182" s="1">
        <v>0</v>
      </c>
      <c r="F182" s="1">
        <v>0</v>
      </c>
      <c r="G182" s="2">
        <f t="shared" si="0"/>
        <v>2144.1730599999996</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15200.36</v>
      </c>
      <c r="D184" s="1">
        <f>'PR-RAS'!E188</f>
        <v>25162.45</v>
      </c>
      <c r="E184" s="1">
        <v>0</v>
      </c>
      <c r="F184" s="1">
        <v>0</v>
      </c>
      <c r="G184" s="2">
        <f t="shared" si="0"/>
        <v>11991.122579999999</v>
      </c>
      <c r="H184" s="2">
        <f t="shared" si="1"/>
        <v>0.81000000000130967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3953.07</v>
      </c>
      <c r="D185" s="1">
        <f>'PR-RAS'!E189</f>
        <v>8675.27</v>
      </c>
      <c r="E185" s="1">
        <v>0</v>
      </c>
      <c r="F185" s="1">
        <v>0</v>
      </c>
      <c r="G185" s="2">
        <f t="shared" si="0"/>
        <v>3919.8642399999999</v>
      </c>
      <c r="H185" s="2">
        <f t="shared" si="1"/>
        <v>0.34000000000060027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740.3</v>
      </c>
      <c r="D187" s="1">
        <f>'PR-RAS'!E191</f>
        <v>0</v>
      </c>
      <c r="E187" s="1">
        <v>0</v>
      </c>
      <c r="F187" s="1">
        <v>0</v>
      </c>
      <c r="G187" s="2">
        <f t="shared" si="0"/>
        <v>137.69579999999999</v>
      </c>
      <c r="H187" s="2">
        <f t="shared" si="1"/>
        <v>0.29999999999995453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v>
      </c>
      <c r="D188" s="1">
        <f>'PR-RAS'!E192</f>
        <v>163.09</v>
      </c>
      <c r="E188" s="1">
        <v>0</v>
      </c>
      <c r="F188" s="1">
        <v>0</v>
      </c>
      <c r="G188" s="2">
        <f t="shared" si="0"/>
        <v>81.565659999999994</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7068.13</v>
      </c>
      <c r="D191" s="1">
        <f>'PR-RAS'!E195</f>
        <v>12348.09</v>
      </c>
      <c r="E191" s="1">
        <v>0</v>
      </c>
      <c r="F191" s="1">
        <v>0</v>
      </c>
      <c r="G191" s="2">
        <f t="shared" si="0"/>
        <v>6035.2189000000008</v>
      </c>
      <c r="H191" s="2">
        <f t="shared" si="1"/>
        <v>0.22000000000025466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1477.03</v>
      </c>
      <c r="D192" s="1">
        <f>'PR-RAS'!E196</f>
        <v>5597.84</v>
      </c>
      <c r="E192" s="1">
        <v>0</v>
      </c>
      <c r="F192" s="1">
        <v>0</v>
      </c>
      <c r="G192" s="2">
        <f t="shared" si="0"/>
        <v>2420.4876100000001</v>
      </c>
      <c r="H192" s="2">
        <f t="shared" si="1"/>
        <v>0.1899999999998272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1477.03</v>
      </c>
      <c r="D206" s="1">
        <f>'PR-RAS'!E210</f>
        <v>5597.84</v>
      </c>
      <c r="E206" s="1">
        <v>0</v>
      </c>
      <c r="F206" s="1">
        <v>0</v>
      </c>
      <c r="G206" s="2">
        <f t="shared" si="0"/>
        <v>2597.9055499999999</v>
      </c>
      <c r="H206" s="2">
        <f t="shared" si="1"/>
        <v>0.1899999999998272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1301.19</v>
      </c>
      <c r="D207" s="1">
        <f>'PR-RAS'!E211</f>
        <v>1465.92</v>
      </c>
      <c r="E207" s="1">
        <v>0</v>
      </c>
      <c r="F207" s="1">
        <v>0</v>
      </c>
      <c r="G207" s="2">
        <f t="shared" si="0"/>
        <v>872.00418000000013</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175.84</v>
      </c>
      <c r="D209" s="1">
        <f>'PR-RAS'!E213</f>
        <v>4121.3</v>
      </c>
      <c r="E209" s="1">
        <v>0</v>
      </c>
      <c r="F209" s="1">
        <v>0</v>
      </c>
      <c r="G209" s="2">
        <f t="shared" si="0"/>
        <v>1751.0355200000001</v>
      </c>
      <c r="H209" s="2">
        <f t="shared" si="1"/>
        <v>0.46000000000017849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10.62</v>
      </c>
      <c r="E210" s="1">
        <v>0</v>
      </c>
      <c r="F210" s="1">
        <v>0</v>
      </c>
      <c r="G210" s="2">
        <f t="shared" si="0"/>
        <v>4.4391599999999993</v>
      </c>
      <c r="H210" s="2">
        <f t="shared" si="1"/>
        <v>0.38000000000000078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46654.73</v>
      </c>
      <c r="D248" s="1">
        <f>'PR-RAS'!E252</f>
        <v>45773.13</v>
      </c>
      <c r="E248" s="1">
        <v>0</v>
      </c>
      <c r="F248" s="1">
        <v>0</v>
      </c>
      <c r="G248" s="2">
        <f t="shared" si="0"/>
        <v>34135.644529999998</v>
      </c>
      <c r="H248" s="2">
        <f t="shared" si="1"/>
        <v>0.39999999999417923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46654.73</v>
      </c>
      <c r="D255" s="1">
        <f>'PR-RAS'!E259</f>
        <v>45773.13</v>
      </c>
      <c r="E255" s="1">
        <v>0</v>
      </c>
      <c r="F255" s="1">
        <v>0</v>
      </c>
      <c r="G255" s="2">
        <f t="shared" si="0"/>
        <v>35103.051459999995</v>
      </c>
      <c r="H255" s="2">
        <f t="shared" si="1"/>
        <v>0.39999999999417923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340</v>
      </c>
      <c r="E256" s="1">
        <v>0</v>
      </c>
      <c r="F256" s="1">
        <v>0</v>
      </c>
      <c r="G256" s="2">
        <f t="shared" si="0"/>
        <v>173.4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46654.73</v>
      </c>
      <c r="D257" s="1">
        <f>'PR-RAS'!E261</f>
        <v>45433.13</v>
      </c>
      <c r="E257" s="1">
        <v>0</v>
      </c>
      <c r="F257" s="1">
        <v>0</v>
      </c>
      <c r="G257" s="2">
        <f t="shared" si="0"/>
        <v>35205.373439999996</v>
      </c>
      <c r="H257" s="2">
        <f t="shared" si="1"/>
        <v>0.39999999999417923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1257.29</v>
      </c>
      <c r="D259" s="1">
        <f>'PR-RAS'!E263</f>
        <v>1268.6099999999999</v>
      </c>
      <c r="E259" s="1">
        <v>0</v>
      </c>
      <c r="F259" s="1">
        <v>0</v>
      </c>
      <c r="G259" s="2">
        <f t="shared" si="0"/>
        <v>978.98357999999996</v>
      </c>
      <c r="H259" s="2">
        <f t="shared" si="1"/>
        <v>0.68000000000006366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1257.29</v>
      </c>
      <c r="D260" s="1">
        <f>'PR-RAS'!E264</f>
        <v>1268.6099999999999</v>
      </c>
      <c r="E260" s="1">
        <v>0</v>
      </c>
      <c r="F260" s="1">
        <v>0</v>
      </c>
      <c r="G260" s="2">
        <f t="shared" si="0"/>
        <v>982.77809000000002</v>
      </c>
      <c r="H260" s="2">
        <f t="shared" si="1"/>
        <v>0.68000000000006366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1257.29</v>
      </c>
      <c r="D262" s="1">
        <f>'PR-RAS'!E266</f>
        <v>1268.6099999999999</v>
      </c>
      <c r="E262" s="1">
        <v>0</v>
      </c>
      <c r="F262" s="1">
        <v>0</v>
      </c>
      <c r="G262" s="2">
        <f t="shared" si="0"/>
        <v>990.36711000000003</v>
      </c>
      <c r="H262" s="2">
        <f t="shared" si="1"/>
        <v>0.68000000000006366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1771889.73</v>
      </c>
      <c r="D285" s="1">
        <f>'PR-RAS'!E289</f>
        <v>2165384.5399999996</v>
      </c>
      <c r="E285" s="1">
        <v>0</v>
      </c>
      <c r="F285" s="1">
        <v>0</v>
      </c>
      <c r="G285" s="2">
        <f t="shared" si="8"/>
        <v>1733155.1020399996</v>
      </c>
      <c r="H285" s="2">
        <f t="shared" si="9"/>
        <v>0.73000000044703484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61798.649999999907</v>
      </c>
      <c r="D286" s="1">
        <f>'PR-RAS'!E290</f>
        <v>137423.39000000013</v>
      </c>
      <c r="E286" s="1">
        <v>0</v>
      </c>
      <c r="F286" s="1">
        <v>0</v>
      </c>
      <c r="G286" s="2">
        <f t="shared" si="8"/>
        <v>95943.947550000041</v>
      </c>
      <c r="H286" s="2">
        <f t="shared" si="9"/>
        <v>0.74000000022351742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48806.06</v>
      </c>
      <c r="D288" s="1">
        <f>'PR-RAS'!E292</f>
        <v>74299.81</v>
      </c>
      <c r="E288" s="1">
        <v>0</v>
      </c>
      <c r="F288" s="1">
        <v>0</v>
      </c>
      <c r="G288" s="2">
        <f t="shared" si="8"/>
        <v>56655.430159999996</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25492.65</v>
      </c>
      <c r="D290" s="1">
        <f>'PR-RAS'!E294</f>
        <v>25786.05</v>
      </c>
      <c r="E290" s="1">
        <v>0</v>
      </c>
      <c r="F290" s="1">
        <v>0</v>
      </c>
      <c r="G290" s="2">
        <f t="shared" si="8"/>
        <v>22271.712749999999</v>
      </c>
      <c r="H290" s="2">
        <f t="shared" si="9"/>
        <v>0.39999999999781721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4691</v>
      </c>
      <c r="D291" s="1">
        <f>'PR-RAS'!E295</f>
        <v>2256.54</v>
      </c>
      <c r="E291" s="1">
        <v>0</v>
      </c>
      <c r="F291" s="1">
        <v>0</v>
      </c>
      <c r="G291" s="2">
        <f t="shared" si="8"/>
        <v>2669.1831999999999</v>
      </c>
      <c r="H291" s="2">
        <f t="shared" si="9"/>
        <v>0.46000000000003638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65802.569999999992</v>
      </c>
      <c r="D345" s="1">
        <f>'PR-RAS'!E350</f>
        <v>52021.94</v>
      </c>
      <c r="E345" s="1">
        <v>0</v>
      </c>
      <c r="F345" s="1">
        <v>0</v>
      </c>
      <c r="G345" s="2">
        <f t="shared" si="8"/>
        <v>58427.178800000002</v>
      </c>
      <c r="H345" s="2">
        <f t="shared" si="9"/>
        <v>0.49000000000523869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65802.569999999992</v>
      </c>
      <c r="D358" s="1">
        <f>'PR-RAS'!E363</f>
        <v>52021.94</v>
      </c>
      <c r="E358" s="1">
        <v>0</v>
      </c>
      <c r="F358" s="1">
        <v>0</v>
      </c>
      <c r="G358" s="2">
        <f t="shared" si="8"/>
        <v>60635.182650000002</v>
      </c>
      <c r="H358" s="2">
        <f t="shared" si="9"/>
        <v>0.49000000000523869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38312.009999999995</v>
      </c>
      <c r="D364" s="1">
        <f>'PR-RAS'!E369</f>
        <v>10994.490000000002</v>
      </c>
      <c r="E364" s="1">
        <v>0</v>
      </c>
      <c r="F364" s="1">
        <v>0</v>
      </c>
      <c r="G364" s="2">
        <f t="shared" si="8"/>
        <v>21889.25937</v>
      </c>
      <c r="H364" s="2">
        <f t="shared" si="9"/>
        <v>0.49999999999636202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12465</v>
      </c>
      <c r="D365" s="1">
        <f>'PR-RAS'!E370</f>
        <v>6277.47</v>
      </c>
      <c r="E365" s="1">
        <v>0</v>
      </c>
      <c r="F365" s="1">
        <v>0</v>
      </c>
      <c r="G365" s="2">
        <f t="shared" si="8"/>
        <v>9107.2581600000012</v>
      </c>
      <c r="H365" s="2">
        <f t="shared" si="9"/>
        <v>0.47000000000025466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623.66</v>
      </c>
      <c r="D369" s="1">
        <f>'PR-RAS'!E374</f>
        <v>0</v>
      </c>
      <c r="E369" s="1">
        <v>0</v>
      </c>
      <c r="F369" s="1">
        <v>0</v>
      </c>
      <c r="G369" s="2">
        <f t="shared" si="8"/>
        <v>229.50688</v>
      </c>
      <c r="H369" s="2">
        <f t="shared" si="9"/>
        <v>0.34000000000003183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25223.35</v>
      </c>
      <c r="D371" s="1">
        <f>'PR-RAS'!E376</f>
        <v>4717.0200000000004</v>
      </c>
      <c r="E371" s="1">
        <v>0</v>
      </c>
      <c r="F371" s="1">
        <v>0</v>
      </c>
      <c r="G371" s="2">
        <f t="shared" si="8"/>
        <v>12823.2343</v>
      </c>
      <c r="H371" s="2">
        <f t="shared" si="9"/>
        <v>0.36999999999898137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27490.560000000001</v>
      </c>
      <c r="D378" s="1">
        <f>'PR-RAS'!E383</f>
        <v>41027.449999999997</v>
      </c>
      <c r="E378" s="1">
        <v>0</v>
      </c>
      <c r="F378" s="1">
        <v>0</v>
      </c>
      <c r="G378" s="2">
        <f t="shared" si="8"/>
        <v>41298.638419999996</v>
      </c>
      <c r="H378" s="2">
        <f t="shared" si="9"/>
        <v>0.88999999999577994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27490.560000000001</v>
      </c>
      <c r="D379" s="1">
        <f>'PR-RAS'!E384</f>
        <v>41027.449999999997</v>
      </c>
      <c r="E379" s="1">
        <v>0</v>
      </c>
      <c r="F379" s="1">
        <v>0</v>
      </c>
      <c r="G379" s="2">
        <f t="shared" si="8"/>
        <v>41408.183879999997</v>
      </c>
      <c r="H379" s="2">
        <f t="shared" si="9"/>
        <v>0.88999999999577994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65802.569999999992</v>
      </c>
      <c r="D403" s="1">
        <f>'PR-RAS'!E408</f>
        <v>52021.94</v>
      </c>
      <c r="E403" s="1">
        <v>0</v>
      </c>
      <c r="F403" s="1">
        <v>0</v>
      </c>
      <c r="G403" s="2">
        <f t="shared" si="8"/>
        <v>68278.272900000011</v>
      </c>
      <c r="H403" s="2">
        <f t="shared" si="9"/>
        <v>0.49000000000523869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28875.54</v>
      </c>
      <c r="D405" s="1">
        <f>'PR-RAS'!E410</f>
        <v>58373.21</v>
      </c>
      <c r="E405" s="1">
        <v>0</v>
      </c>
      <c r="F405" s="1">
        <v>0</v>
      </c>
      <c r="G405" s="2">
        <f t="shared" si="8"/>
        <v>58831.271840000001</v>
      </c>
      <c r="H405" s="2">
        <f t="shared" si="9"/>
        <v>0.66999999999825377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1833688.38</v>
      </c>
      <c r="D407" s="1">
        <f>'PR-RAS'!E412</f>
        <v>2302807.9299999997</v>
      </c>
      <c r="E407" s="1">
        <v>0</v>
      </c>
      <c r="F407" s="1">
        <v>0</v>
      </c>
      <c r="G407" s="2">
        <f t="shared" si="8"/>
        <v>2614357.5214399998</v>
      </c>
      <c r="H407" s="2">
        <f t="shared" si="9"/>
        <v>0.45000000018626451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1837692.3</v>
      </c>
      <c r="D408" s="1">
        <f>'PR-RAS'!E413</f>
        <v>2217406.4799999995</v>
      </c>
      <c r="E408" s="1">
        <v>0</v>
      </c>
      <c r="F408" s="1">
        <v>0</v>
      </c>
      <c r="G408" s="2">
        <f t="shared" si="8"/>
        <v>2552909.6408199994</v>
      </c>
      <c r="H408" s="2">
        <f t="shared" si="9"/>
        <v>0.77999999956227839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85401.450000000186</v>
      </c>
      <c r="E409" s="1">
        <v>0</v>
      </c>
      <c r="F409" s="1">
        <v>0</v>
      </c>
      <c r="G409" s="2">
        <f t="shared" si="8"/>
        <v>69687.583200000154</v>
      </c>
      <c r="H409" s="2">
        <f t="shared" si="9"/>
        <v>0.45000000018626451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4003.9200000001583</v>
      </c>
      <c r="D410" s="1">
        <f>'PR-RAS'!E415</f>
        <v>0</v>
      </c>
      <c r="E410" s="1">
        <v>0</v>
      </c>
      <c r="F410" s="1">
        <v>0</v>
      </c>
      <c r="G410" s="2">
        <f t="shared" si="8"/>
        <v>1637.6032800000646</v>
      </c>
      <c r="H410" s="2">
        <f t="shared" si="9"/>
        <v>7.9999999841675162E-2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19930.519999999997</v>
      </c>
      <c r="D411" s="1">
        <f>'PR-RAS'!E416</f>
        <v>15926.599999999999</v>
      </c>
      <c r="E411" s="1">
        <v>0</v>
      </c>
      <c r="F411" s="1">
        <v>0</v>
      </c>
      <c r="G411" s="2">
        <f t="shared" si="8"/>
        <v>21231.325199999996</v>
      </c>
      <c r="H411" s="2">
        <f t="shared" si="9"/>
        <v>0.88000000000465661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25492.65</v>
      </c>
      <c r="D413" s="1">
        <f>'PR-RAS'!E418</f>
        <v>25786.05</v>
      </c>
      <c r="E413" s="1">
        <v>0</v>
      </c>
      <c r="F413" s="1">
        <v>0</v>
      </c>
      <c r="G413" s="2">
        <f t="shared" si="8"/>
        <v>31750.677</v>
      </c>
      <c r="H413" s="2">
        <f t="shared" si="9"/>
        <v>0.39999999999781721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1833688.38</v>
      </c>
      <c r="D633" s="1">
        <f>'PR-RAS'!E639</f>
        <v>2302807.9299999997</v>
      </c>
      <c r="E633" s="1">
        <v>0</v>
      </c>
      <c r="F633" s="1">
        <v>0</v>
      </c>
      <c r="G633" s="2">
        <f t="shared" si="10"/>
        <v>4069640.2796799997</v>
      </c>
      <c r="H633" s="2">
        <f t="shared" si="11"/>
        <v>0.45000000018626451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1837692.3</v>
      </c>
      <c r="D634" s="1">
        <f>'PR-RAS'!E640</f>
        <v>2217406.4799999995</v>
      </c>
      <c r="E634" s="1">
        <v>0</v>
      </c>
      <c r="F634" s="1">
        <v>0</v>
      </c>
      <c r="G634" s="2">
        <f t="shared" si="10"/>
        <v>3970495.8295799992</v>
      </c>
      <c r="H634" s="2">
        <f t="shared" si="11"/>
        <v>0.77999999956227839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85401.450000000186</v>
      </c>
      <c r="E635" s="1">
        <v>0</v>
      </c>
      <c r="F635" s="1">
        <v>0</v>
      </c>
      <c r="G635" s="2">
        <f t="shared" si="10"/>
        <v>108289.03860000023</v>
      </c>
      <c r="H635" s="2">
        <f t="shared" si="11"/>
        <v>0.45000000018626451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4003.9200000001583</v>
      </c>
      <c r="D636" s="1">
        <f>'PR-RAS'!E642</f>
        <v>0</v>
      </c>
      <c r="E636" s="1">
        <v>0</v>
      </c>
      <c r="F636" s="1">
        <v>0</v>
      </c>
      <c r="G636" s="2">
        <f t="shared" si="10"/>
        <v>2542.4892000001005</v>
      </c>
      <c r="H636" s="2">
        <f t="shared" si="11"/>
        <v>7.9999999841675162E-2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19930.519999999997</v>
      </c>
      <c r="D637" s="1">
        <f>'PR-RAS'!E643</f>
        <v>15926.599999999999</v>
      </c>
      <c r="E637" s="1">
        <v>0</v>
      </c>
      <c r="F637" s="1">
        <v>0</v>
      </c>
      <c r="G637" s="2">
        <f t="shared" si="10"/>
        <v>32934.445919999998</v>
      </c>
      <c r="H637" s="2">
        <f t="shared" si="11"/>
        <v>0.88000000000465661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15926.599999999838</v>
      </c>
      <c r="D639" s="1">
        <f>'PR-RAS'!E645</f>
        <v>101328.05000000019</v>
      </c>
      <c r="E639" s="1">
        <v>0</v>
      </c>
      <c r="F639" s="1">
        <v>0</v>
      </c>
      <c r="G639" s="2">
        <f t="shared" si="10"/>
        <v>139455.76260000013</v>
      </c>
      <c r="H639" s="2">
        <f t="shared" si="11"/>
        <v>0.45000000035361154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130736.53</v>
      </c>
      <c r="D641" s="1">
        <f>'PR-RAS'!E647</f>
        <v>160818.76</v>
      </c>
      <c r="E641" s="1">
        <v>0</v>
      </c>
      <c r="F641" s="1">
        <v>0</v>
      </c>
      <c r="G641" s="2">
        <f t="shared" si="10"/>
        <v>289519.39200000005</v>
      </c>
      <c r="H641" s="2">
        <f t="shared" si="11"/>
        <v>0.70999999999185093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96127.16</v>
      </c>
      <c r="D642" s="1">
        <f>'PR-RAS'!E649</f>
        <v>86751.85</v>
      </c>
      <c r="E642" s="1">
        <v>0</v>
      </c>
      <c r="F642" s="1">
        <v>0</v>
      </c>
      <c r="G642" s="2">
        <f t="shared" si="10"/>
        <v>172833.38125999999</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1946202.99</v>
      </c>
      <c r="D643" s="1">
        <f>'PR-RAS'!E650</f>
        <v>2316684.9700000002</v>
      </c>
      <c r="E643" s="1">
        <v>0</v>
      </c>
      <c r="F643" s="1">
        <v>0</v>
      </c>
      <c r="G643" s="2">
        <f t="shared" si="10"/>
        <v>4224085.8210600009</v>
      </c>
      <c r="H643" s="2">
        <f t="shared" si="11"/>
        <v>3.9999999804422259E-2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1955578.3</v>
      </c>
      <c r="D644" s="1">
        <f>'PR-RAS'!E651</f>
        <v>2278692.2400000002</v>
      </c>
      <c r="E644" s="1">
        <v>0</v>
      </c>
      <c r="F644" s="1">
        <v>0</v>
      </c>
      <c r="G644" s="2">
        <f t="shared" si="10"/>
        <v>4187835.0675400002</v>
      </c>
      <c r="H644" s="2">
        <f t="shared" si="11"/>
        <v>0.54000000027008355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86751.84999999986</v>
      </c>
      <c r="D645" s="1">
        <f>'PR-RAS'!E652</f>
        <v>124744.58000000007</v>
      </c>
      <c r="E645" s="1">
        <v>0</v>
      </c>
      <c r="F645" s="1">
        <v>0</v>
      </c>
      <c r="G645" s="2">
        <f t="shared" si="10"/>
        <v>216539.21044000002</v>
      </c>
      <c r="H645" s="2">
        <f t="shared" si="11"/>
        <v>0.57000000006519258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67</v>
      </c>
      <c r="E647" s="1">
        <v>0</v>
      </c>
      <c r="F647" s="1">
        <v>0</v>
      </c>
      <c r="G647" s="2">
        <f t="shared" si="10"/>
        <v>129.846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1341020.5900000001</v>
      </c>
      <c r="D668" s="1">
        <f>'PR-RAS'!E675</f>
        <v>1705105.11</v>
      </c>
      <c r="E668" s="1">
        <v>0</v>
      </c>
      <c r="F668" s="1">
        <v>0</v>
      </c>
      <c r="G668" s="2">
        <f t="shared" si="10"/>
        <v>3169070.9502700004</v>
      </c>
      <c r="H668" s="2">
        <f t="shared" si="11"/>
        <v>0.52000000001862645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3328.86</v>
      </c>
      <c r="D669" s="1">
        <f>'PR-RAS'!E676</f>
        <v>3976</v>
      </c>
      <c r="E669" s="1">
        <v>0</v>
      </c>
      <c r="F669" s="1">
        <v>0</v>
      </c>
      <c r="G669" s="2">
        <f t="shared" si="10"/>
        <v>7535.6144800000011</v>
      </c>
      <c r="H669" s="2">
        <f t="shared" si="11"/>
        <v>0.13999999999987267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64054.84</v>
      </c>
      <c r="D703" s="1">
        <f>'PR-RAS'!E710</f>
        <v>70214.22</v>
      </c>
      <c r="E703" s="1">
        <v>0</v>
      </c>
      <c r="F703" s="1">
        <v>0</v>
      </c>
      <c r="G703" s="2">
        <f t="shared" si="10"/>
        <v>143547.26256</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8524.7199999999993</v>
      </c>
      <c r="D709" s="1">
        <f>'PR-RAS'!E716</f>
        <v>6561.73</v>
      </c>
      <c r="E709" s="1">
        <v>0</v>
      </c>
      <c r="F709" s="1">
        <v>0</v>
      </c>
      <c r="G709" s="2">
        <f t="shared" si="10"/>
        <v>15326.91144</v>
      </c>
      <c r="H709" s="2">
        <f t="shared" si="11"/>
        <v>0.55000000000109139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1924.74</v>
      </c>
      <c r="D710" s="1">
        <f>'PR-RAS'!E717</f>
        <v>2207.1999999999998</v>
      </c>
      <c r="E710" s="1">
        <v>0</v>
      </c>
      <c r="F710" s="1">
        <v>0</v>
      </c>
      <c r="G710" s="2">
        <f t="shared" si="10"/>
        <v>4494.4502599999996</v>
      </c>
      <c r="H710" s="2">
        <f t="shared" si="11"/>
        <v>0.45999999999980901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27875.97</v>
      </c>
      <c r="D711" s="1">
        <f>'PR-RAS'!E718</f>
        <v>23510.45</v>
      </c>
      <c r="E711" s="1">
        <v>0</v>
      </c>
      <c r="F711" s="1">
        <v>0</v>
      </c>
      <c r="G711" s="2">
        <f t="shared" si="10"/>
        <v>53176.777699999991</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6736.8</v>
      </c>
      <c r="E713" s="1">
        <v>0</v>
      </c>
      <c r="F713" s="1">
        <v>0</v>
      </c>
      <c r="G713" s="2">
        <f t="shared" si="10"/>
        <v>9593.2031999999999</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3611.31</v>
      </c>
      <c r="D715" s="1">
        <f>'PR-RAS'!E722</f>
        <v>5178.53</v>
      </c>
      <c r="E715" s="1">
        <v>0</v>
      </c>
      <c r="F715" s="1">
        <v>0</v>
      </c>
      <c r="G715" s="2">
        <f t="shared" si="10"/>
        <v>9973.4161799999983</v>
      </c>
      <c r="H715" s="2">
        <f t="shared" si="11"/>
        <v>0.78000000000020009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3953.07</v>
      </c>
      <c r="D718" s="1">
        <f>'PR-RAS'!E725</f>
        <v>6381.24</v>
      </c>
      <c r="E718" s="1">
        <v>0</v>
      </c>
      <c r="F718" s="1">
        <v>0</v>
      </c>
      <c r="G718" s="2">
        <f t="shared" si="10"/>
        <v>11985.049349999999</v>
      </c>
      <c r="H718" s="2">
        <f t="shared" si="11"/>
        <v>0.30999999999994543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340</v>
      </c>
      <c r="E816" s="1">
        <v>0</v>
      </c>
      <c r="F816" s="1">
        <v>0</v>
      </c>
      <c r="G816" s="2">
        <f t="shared" si="18"/>
        <v>554.19999999999993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46654.73</v>
      </c>
      <c r="D821" s="1">
        <f>'PR-RAS'!E828</f>
        <v>45433.13</v>
      </c>
      <c r="E821" s="1">
        <v>0</v>
      </c>
      <c r="F821" s="1">
        <v>0</v>
      </c>
      <c r="G821" s="2">
        <f t="shared" si="18"/>
        <v>112767.21179999999</v>
      </c>
      <c r="H821" s="2">
        <f t="shared" si="19"/>
        <v>0.39999999999417923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1229895.6800000002</v>
      </c>
      <c r="D984" s="6">
        <f>BILANCA!E6</f>
        <v>1274024.5299999998</v>
      </c>
      <c r="E984" s="6">
        <v>0</v>
      </c>
      <c r="F984" s="6">
        <v>0</v>
      </c>
      <c r="G984" s="7">
        <f t="shared" ref="G984:G1241" si="22">B984/1000*C984+B984/500*D984</f>
        <v>3777.9447399999999</v>
      </c>
      <c r="H984" s="7">
        <f t="shared" si="19"/>
        <v>0.7900000000372529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965984.57000000007</v>
      </c>
      <c r="D985" s="1">
        <f>BILANCA!E7</f>
        <v>956208.35999999987</v>
      </c>
      <c r="E985" s="1">
        <v>0</v>
      </c>
      <c r="F985" s="1">
        <v>0</v>
      </c>
      <c r="G985" s="2">
        <f t="shared" si="22"/>
        <v>5756.8025799999996</v>
      </c>
      <c r="H985" s="2">
        <f t="shared" si="19"/>
        <v>0.78999999980442226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485.77</v>
      </c>
      <c r="D986" s="1">
        <f>BILANCA!E8</f>
        <v>485.77</v>
      </c>
      <c r="E986" s="1">
        <v>0</v>
      </c>
      <c r="F986" s="1">
        <v>0</v>
      </c>
      <c r="G986" s="2">
        <f t="shared" si="22"/>
        <v>4.3719299999999999</v>
      </c>
      <c r="H986" s="2">
        <f t="shared" si="19"/>
        <v>0.46000000000003638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485.77</v>
      </c>
      <c r="D988" s="1">
        <f>BILANCA!E10</f>
        <v>485.77</v>
      </c>
      <c r="E988" s="1">
        <v>0</v>
      </c>
      <c r="F988" s="1">
        <v>0</v>
      </c>
      <c r="G988" s="2">
        <f t="shared" si="22"/>
        <v>7.2865500000000001</v>
      </c>
      <c r="H988" s="2">
        <f t="shared" si="19"/>
        <v>0.46000000000003638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955998.34000000008</v>
      </c>
      <c r="D990" s="1">
        <f>BILANCA!E12</f>
        <v>946222.12999999989</v>
      </c>
      <c r="E990" s="1">
        <v>0</v>
      </c>
      <c r="F990" s="1">
        <v>0</v>
      </c>
      <c r="G990" s="2">
        <f t="shared" si="22"/>
        <v>19939.0982</v>
      </c>
      <c r="H990" s="2">
        <f t="shared" si="19"/>
        <v>0.46999999997206032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756393.38</v>
      </c>
      <c r="D991" s="1">
        <f>BILANCA!E13</f>
        <v>734280.12</v>
      </c>
      <c r="E991" s="1">
        <v>0</v>
      </c>
      <c r="F991" s="1">
        <v>0</v>
      </c>
      <c r="G991" s="2">
        <f t="shared" si="22"/>
        <v>17799.628960000002</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1769061.23</v>
      </c>
      <c r="D993" s="1">
        <f>BILANCA!E15</f>
        <v>1769061.23</v>
      </c>
      <c r="E993" s="1">
        <v>0</v>
      </c>
      <c r="F993" s="1">
        <v>0</v>
      </c>
      <c r="G993" s="2">
        <f t="shared" si="22"/>
        <v>53071.836900000002</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1012667.85</v>
      </c>
      <c r="D996" s="1">
        <f>BILANCA!E18</f>
        <v>1034781.11</v>
      </c>
      <c r="E996" s="1">
        <v>0</v>
      </c>
      <c r="F996" s="1">
        <v>0</v>
      </c>
      <c r="G996" s="2">
        <f t="shared" si="22"/>
        <v>40068.990909999993</v>
      </c>
      <c r="H996" s="2">
        <f t="shared" si="19"/>
        <v>0.26000000000931323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101545.96000000002</v>
      </c>
      <c r="D997" s="1">
        <f>BILANCA!E19</f>
        <v>82641.320000000007</v>
      </c>
      <c r="E997" s="1">
        <v>0</v>
      </c>
      <c r="F997" s="1">
        <v>0</v>
      </c>
      <c r="G997" s="2">
        <f t="shared" si="22"/>
        <v>3735.6004000000007</v>
      </c>
      <c r="H997" s="2">
        <f t="shared" si="19"/>
        <v>0.35999999998603016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247502.75</v>
      </c>
      <c r="D998" s="1">
        <f>BILANCA!E20</f>
        <v>253259</v>
      </c>
      <c r="E998" s="1">
        <v>0</v>
      </c>
      <c r="F998" s="1">
        <v>0</v>
      </c>
      <c r="G998" s="2">
        <f t="shared" si="22"/>
        <v>11310.311249999999</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11618.64</v>
      </c>
      <c r="D999" s="1">
        <f>BILANCA!E21</f>
        <v>9714.2000000000007</v>
      </c>
      <c r="E999" s="1">
        <v>0</v>
      </c>
      <c r="F999" s="1">
        <v>0</v>
      </c>
      <c r="G999" s="2">
        <f t="shared" si="22"/>
        <v>496.75264000000004</v>
      </c>
      <c r="H999" s="2">
        <f t="shared" si="19"/>
        <v>0.56000000000130967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5397.05</v>
      </c>
      <c r="D1000" s="1">
        <f>BILANCA!E22</f>
        <v>5397.05</v>
      </c>
      <c r="E1000" s="1">
        <v>0</v>
      </c>
      <c r="F1000" s="1">
        <v>0</v>
      </c>
      <c r="G1000" s="2">
        <f t="shared" si="22"/>
        <v>275.24955</v>
      </c>
      <c r="H1000" s="2">
        <f t="shared" si="19"/>
        <v>0.1000000000003638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683.25</v>
      </c>
      <c r="D1002" s="1">
        <f>BILANCA!E24</f>
        <v>3523.25</v>
      </c>
      <c r="E1002" s="1">
        <v>0</v>
      </c>
      <c r="F1002" s="1">
        <v>0</v>
      </c>
      <c r="G1002" s="2">
        <f t="shared" si="22"/>
        <v>146.86525</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13395.7</v>
      </c>
      <c r="D1003" s="1">
        <f>BILANCA!E25</f>
        <v>13390.38</v>
      </c>
      <c r="E1003" s="1">
        <v>0</v>
      </c>
      <c r="F1003" s="1">
        <v>0</v>
      </c>
      <c r="G1003" s="2">
        <f t="shared" si="22"/>
        <v>803.52919999999995</v>
      </c>
      <c r="H1003" s="2">
        <f t="shared" si="19"/>
        <v>0.67999999999847205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69852.94</v>
      </c>
      <c r="D1004" s="1">
        <f>BILANCA!E26</f>
        <v>71223.33</v>
      </c>
      <c r="E1004" s="1">
        <v>0</v>
      </c>
      <c r="F1004" s="1">
        <v>0</v>
      </c>
      <c r="G1004" s="2">
        <f t="shared" si="22"/>
        <v>4458.2916000000005</v>
      </c>
      <c r="H1004" s="2">
        <f t="shared" si="19"/>
        <v>0.38999999999941792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246904.37</v>
      </c>
      <c r="D1006" s="1">
        <f>BILANCA!E28</f>
        <v>273865.89</v>
      </c>
      <c r="E1006" s="1">
        <v>0</v>
      </c>
      <c r="F1006" s="1">
        <v>0</v>
      </c>
      <c r="G1006" s="2">
        <f t="shared" si="22"/>
        <v>18276.631450000001</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97529.52</v>
      </c>
      <c r="D1013" s="1">
        <f>BILANCA!E35</f>
        <v>128771.20999999999</v>
      </c>
      <c r="E1013" s="1">
        <v>0</v>
      </c>
      <c r="F1013" s="1">
        <v>0</v>
      </c>
      <c r="G1013" s="2">
        <f t="shared" si="22"/>
        <v>10652.1582</v>
      </c>
      <c r="H1013" s="2">
        <f t="shared" si="19"/>
        <v>0.68999999998777639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152321.63</v>
      </c>
      <c r="D1014" s="1">
        <f>BILANCA!E36</f>
        <v>193349.08</v>
      </c>
      <c r="E1014" s="1">
        <v>0</v>
      </c>
      <c r="F1014" s="1">
        <v>0</v>
      </c>
      <c r="G1014" s="2">
        <f t="shared" si="22"/>
        <v>16709.61349</v>
      </c>
      <c r="H1014" s="2">
        <f t="shared" si="19"/>
        <v>0.4499999999825377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54792.11</v>
      </c>
      <c r="D1018" s="1">
        <f>BILANCA!E40</f>
        <v>64577.87</v>
      </c>
      <c r="E1018" s="1">
        <v>0</v>
      </c>
      <c r="F1018" s="1">
        <v>0</v>
      </c>
      <c r="G1018" s="2">
        <f t="shared" si="22"/>
        <v>6438.174750000001</v>
      </c>
      <c r="H1018" s="2">
        <f t="shared" si="19"/>
        <v>0.23999999999796273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529.48</v>
      </c>
      <c r="D1023" s="1">
        <f>BILANCA!E45</f>
        <v>529.48</v>
      </c>
      <c r="E1023" s="1">
        <v>0</v>
      </c>
      <c r="F1023" s="1">
        <v>0</v>
      </c>
      <c r="G1023" s="2">
        <f t="shared" si="22"/>
        <v>63.537600000000005</v>
      </c>
      <c r="H1023" s="2">
        <f t="shared" si="19"/>
        <v>0.96000000000003638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529.48</v>
      </c>
      <c r="D1025" s="1">
        <f>BILANCA!E47</f>
        <v>529.48</v>
      </c>
      <c r="E1025" s="1">
        <v>0</v>
      </c>
      <c r="F1025" s="1">
        <v>0</v>
      </c>
      <c r="G1025" s="2">
        <f t="shared" si="22"/>
        <v>66.714480000000009</v>
      </c>
      <c r="H1025" s="2">
        <f t="shared" si="19"/>
        <v>0.96000000000003638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21600.45</v>
      </c>
      <c r="D1032" s="1">
        <f>BILANCA!E54</f>
        <v>27047.07</v>
      </c>
      <c r="E1032" s="1">
        <v>0</v>
      </c>
      <c r="F1032" s="1">
        <v>0</v>
      </c>
      <c r="G1032" s="2">
        <f t="shared" si="22"/>
        <v>3709.0349100000003</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21600.45</v>
      </c>
      <c r="D1033" s="1">
        <f>BILANCA!E55</f>
        <v>27047.07</v>
      </c>
      <c r="E1033" s="1">
        <v>0</v>
      </c>
      <c r="F1033" s="1">
        <v>0</v>
      </c>
      <c r="G1033" s="2">
        <f t="shared" si="22"/>
        <v>3784.7295000000004</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9500.4599999999991</v>
      </c>
      <c r="D1034" s="1">
        <f>BILANCA!E56</f>
        <v>9500.4599999999991</v>
      </c>
      <c r="E1034" s="1">
        <v>0</v>
      </c>
      <c r="F1034" s="1">
        <v>0</v>
      </c>
      <c r="G1034" s="2">
        <f t="shared" si="22"/>
        <v>1453.5703799999999</v>
      </c>
      <c r="H1034" s="2">
        <f t="shared" si="19"/>
        <v>0.91999999999825377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9500.4599999999991</v>
      </c>
      <c r="D1036" s="1">
        <f>BILANCA!E58</f>
        <v>9500.4599999999991</v>
      </c>
      <c r="E1036" s="1">
        <v>0</v>
      </c>
      <c r="F1036" s="1">
        <v>0</v>
      </c>
      <c r="G1036" s="2">
        <f t="shared" si="22"/>
        <v>1510.57314</v>
      </c>
      <c r="H1036" s="2">
        <f t="shared" si="19"/>
        <v>0.91999999999825377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263911.11</v>
      </c>
      <c r="D1046" s="1">
        <f>BILANCA!E68</f>
        <v>317816.17000000004</v>
      </c>
      <c r="E1046" s="1">
        <v>0</v>
      </c>
      <c r="F1046" s="1">
        <v>0</v>
      </c>
      <c r="G1046" s="2">
        <f t="shared" si="22"/>
        <v>56671.237350000003</v>
      </c>
      <c r="H1046" s="2">
        <f t="shared" si="19"/>
        <v>0.28000000002793968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86751.849999999991</v>
      </c>
      <c r="D1047" s="1">
        <f>BILANCA!E69</f>
        <v>124744.58</v>
      </c>
      <c r="E1047" s="1">
        <v>0</v>
      </c>
      <c r="F1047" s="1">
        <v>0</v>
      </c>
      <c r="G1047" s="2">
        <f t="shared" si="22"/>
        <v>21519.424639999997</v>
      </c>
      <c r="H1047" s="2">
        <f t="shared" si="19"/>
        <v>0.57000000000698492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85758.2</v>
      </c>
      <c r="D1048" s="1">
        <f>BILANCA!E70</f>
        <v>124459.28</v>
      </c>
      <c r="E1048" s="1">
        <v>0</v>
      </c>
      <c r="F1048" s="1">
        <v>0</v>
      </c>
      <c r="G1048" s="2">
        <f t="shared" si="22"/>
        <v>21753.989400000002</v>
      </c>
      <c r="H1048" s="2">
        <f t="shared" si="19"/>
        <v>0.47999999999592546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85758.2</v>
      </c>
      <c r="D1050" s="1">
        <f>BILANCA!E72</f>
        <v>124459.28</v>
      </c>
      <c r="E1050" s="1">
        <v>0</v>
      </c>
      <c r="F1050" s="1">
        <v>0</v>
      </c>
      <c r="G1050" s="2">
        <f t="shared" si="22"/>
        <v>22423.342919999999</v>
      </c>
      <c r="H1050" s="2">
        <f t="shared" si="19"/>
        <v>0.47999999999592546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993.65</v>
      </c>
      <c r="D1054" s="1">
        <f>BILANCA!E76</f>
        <v>285.3</v>
      </c>
      <c r="E1054" s="1">
        <v>0</v>
      </c>
      <c r="F1054" s="1">
        <v>0</v>
      </c>
      <c r="G1054" s="2">
        <f t="shared" si="22"/>
        <v>111.06174999999999</v>
      </c>
      <c r="H1054" s="2">
        <f t="shared" si="19"/>
        <v>0.65000000000003411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20930.080000000002</v>
      </c>
      <c r="D1056" s="1">
        <f>BILANCA!E78</f>
        <v>6464.7000000000007</v>
      </c>
      <c r="E1056" s="1">
        <v>0</v>
      </c>
      <c r="F1056" s="1">
        <v>0</v>
      </c>
      <c r="G1056" s="2">
        <f t="shared" si="22"/>
        <v>2471.7420400000001</v>
      </c>
      <c r="H1056" s="2">
        <f t="shared" si="19"/>
        <v>0.38000000000101863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4583.8900000000003</v>
      </c>
      <c r="E1062" s="1">
        <v>0</v>
      </c>
      <c r="F1062" s="1">
        <v>0</v>
      </c>
      <c r="G1062" s="2">
        <f t="shared" si="22"/>
        <v>724.25462000000005</v>
      </c>
      <c r="H1062" s="2">
        <f t="shared" si="19"/>
        <v>0.10999999999967258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20930.080000000002</v>
      </c>
      <c r="D1064" s="1">
        <f>BILANCA!E86</f>
        <v>1880.81</v>
      </c>
      <c r="E1064" s="1">
        <v>0</v>
      </c>
      <c r="F1064" s="1">
        <v>0</v>
      </c>
      <c r="G1064" s="2">
        <f t="shared" si="22"/>
        <v>2000.0277000000001</v>
      </c>
      <c r="H1064" s="2">
        <f t="shared" si="19"/>
        <v>0.2700000000018008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25492.65</v>
      </c>
      <c r="D1124" s="1">
        <f>BILANCA!E146</f>
        <v>25788.13</v>
      </c>
      <c r="E1124" s="1">
        <v>0</v>
      </c>
      <c r="F1124" s="1">
        <v>0</v>
      </c>
      <c r="G1124" s="2">
        <f t="shared" si="22"/>
        <v>10866.71631</v>
      </c>
      <c r="H1124" s="2">
        <f t="shared" si="23"/>
        <v>0.47999999999956344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20801.650000000001</v>
      </c>
      <c r="D1137" s="1">
        <f>BILANCA!E159</f>
        <v>23529.51</v>
      </c>
      <c r="E1137" s="1">
        <v>0</v>
      </c>
      <c r="F1137" s="1">
        <v>0</v>
      </c>
      <c r="G1137" s="2">
        <f t="shared" si="22"/>
        <v>10450.543180000001</v>
      </c>
      <c r="H1137" s="2">
        <f t="shared" si="23"/>
        <v>0.84000000000014552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4691</v>
      </c>
      <c r="D1138" s="1">
        <f>BILANCA!E160</f>
        <v>2256.54</v>
      </c>
      <c r="E1138" s="1">
        <v>0</v>
      </c>
      <c r="F1138" s="1">
        <v>0</v>
      </c>
      <c r="G1138" s="2">
        <f t="shared" si="22"/>
        <v>1426.6324</v>
      </c>
      <c r="H1138" s="2">
        <f t="shared" si="23"/>
        <v>0.46000000000003638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2.08</v>
      </c>
      <c r="E1140" s="1">
        <v>0</v>
      </c>
      <c r="F1140" s="1">
        <v>0</v>
      </c>
      <c r="G1140" s="2">
        <f t="shared" si="22"/>
        <v>0.65312000000000003</v>
      </c>
      <c r="H1140" s="2">
        <f t="shared" si="23"/>
        <v>8.0000000000000071E-2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130736.53</v>
      </c>
      <c r="D1148" s="1">
        <f>BILANCA!E170</f>
        <v>160818.76</v>
      </c>
      <c r="E1148" s="1">
        <v>0</v>
      </c>
      <c r="F1148" s="1">
        <v>0</v>
      </c>
      <c r="G1148" s="2">
        <f t="shared" si="22"/>
        <v>74641.718250000005</v>
      </c>
      <c r="H1148" s="2">
        <f t="shared" si="23"/>
        <v>0.70999999999185093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130736.53</v>
      </c>
      <c r="D1151" s="1">
        <f>BILANCA!E173</f>
        <v>160818.76</v>
      </c>
      <c r="E1151" s="1">
        <v>0</v>
      </c>
      <c r="F1151" s="1">
        <v>0</v>
      </c>
      <c r="G1151" s="2">
        <f t="shared" si="22"/>
        <v>75998.840400000016</v>
      </c>
      <c r="H1151" s="2">
        <f t="shared" si="23"/>
        <v>0.70999999999185093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1229895.6800000002</v>
      </c>
      <c r="D1152" s="1">
        <f>BILANCA!E175</f>
        <v>1274024.53</v>
      </c>
      <c r="E1152" s="1">
        <v>0</v>
      </c>
      <c r="F1152" s="1">
        <v>0</v>
      </c>
      <c r="G1152" s="2">
        <f t="shared" si="22"/>
        <v>638472.66106000007</v>
      </c>
      <c r="H1152" s="2">
        <f t="shared" si="23"/>
        <v>0.78999999980442226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222491.86000000002</v>
      </c>
      <c r="D1153" s="1">
        <f>BILANCA!E176</f>
        <v>190702.06999999998</v>
      </c>
      <c r="E1153" s="1">
        <v>0</v>
      </c>
      <c r="F1153" s="1">
        <v>0</v>
      </c>
      <c r="G1153" s="2">
        <f t="shared" si="22"/>
        <v>102662.32</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173571.67</v>
      </c>
      <c r="D1154" s="1">
        <f>BILANCA!E177</f>
        <v>187862.06999999998</v>
      </c>
      <c r="E1154" s="1">
        <v>0</v>
      </c>
      <c r="F1154" s="1">
        <v>0</v>
      </c>
      <c r="G1154" s="2">
        <f t="shared" si="22"/>
        <v>93929.583509999997</v>
      </c>
      <c r="H1154" s="2">
        <f t="shared" si="23"/>
        <v>0.3999999999650754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129164.19</v>
      </c>
      <c r="D1155" s="1">
        <f>BILANCA!E178</f>
        <v>158282.15</v>
      </c>
      <c r="E1155" s="1">
        <v>0</v>
      </c>
      <c r="F1155" s="1">
        <v>0</v>
      </c>
      <c r="G1155" s="2">
        <f t="shared" si="22"/>
        <v>76665.300279999996</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24779.51</v>
      </c>
      <c r="D1156" s="1">
        <f>BILANCA!E179</f>
        <v>23559.02</v>
      </c>
      <c r="E1156" s="1">
        <v>0</v>
      </c>
      <c r="F1156" s="1">
        <v>0</v>
      </c>
      <c r="G1156" s="2">
        <f t="shared" si="22"/>
        <v>12438.276149999998</v>
      </c>
      <c r="H1156" s="2">
        <f t="shared" si="23"/>
        <v>0.51000000000203727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64.569999999999993</v>
      </c>
      <c r="D1157" s="1">
        <f>BILANCA!E180</f>
        <v>65.03</v>
      </c>
      <c r="E1157" s="1">
        <v>0</v>
      </c>
      <c r="F1157" s="1">
        <v>0</v>
      </c>
      <c r="G1157" s="2">
        <f t="shared" si="22"/>
        <v>33.86562</v>
      </c>
      <c r="H1157" s="2">
        <f t="shared" si="23"/>
        <v>0.46000000000000796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64.569999999999993</v>
      </c>
      <c r="D1160" s="1">
        <f>BILANCA!E183</f>
        <v>65.03</v>
      </c>
      <c r="E1160" s="1">
        <v>0</v>
      </c>
      <c r="F1160" s="1">
        <v>0</v>
      </c>
      <c r="G1160" s="2">
        <f t="shared" si="22"/>
        <v>34.449509999999997</v>
      </c>
      <c r="H1160" s="2">
        <f t="shared" si="23"/>
        <v>0.46000000000000796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19563.400000000001</v>
      </c>
      <c r="D1165" s="1">
        <f>BILANCA!E188</f>
        <v>5955.87</v>
      </c>
      <c r="E1165" s="1">
        <v>0</v>
      </c>
      <c r="F1165" s="1">
        <v>0</v>
      </c>
      <c r="G1165" s="2">
        <f t="shared" si="22"/>
        <v>5728.4754800000001</v>
      </c>
      <c r="H1165" s="2">
        <f t="shared" si="23"/>
        <v>0.53000000000156433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48920.19</v>
      </c>
      <c r="D1166" s="1">
        <f>BILANCA!E189</f>
        <v>2840</v>
      </c>
      <c r="E1166" s="1">
        <v>0</v>
      </c>
      <c r="F1166" s="1">
        <v>0</v>
      </c>
      <c r="G1166" s="2">
        <f t="shared" si="22"/>
        <v>9991.8347700000013</v>
      </c>
      <c r="H1166" s="2">
        <f t="shared" si="23"/>
        <v>0.19000000000232831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1007403.8200000001</v>
      </c>
      <c r="D1214" s="1">
        <f>BILANCA!E237</f>
        <v>1083322.46</v>
      </c>
      <c r="E1214" s="1">
        <v>0</v>
      </c>
      <c r="F1214" s="1">
        <v>0</v>
      </c>
      <c r="G1214" s="2">
        <f t="shared" si="22"/>
        <v>733205.25894000009</v>
      </c>
      <c r="H1214" s="2">
        <f t="shared" si="23"/>
        <v>0.63999999989755452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965984.57000000007</v>
      </c>
      <c r="D1215" s="1">
        <f>BILANCA!E238</f>
        <v>956208.36</v>
      </c>
      <c r="E1215" s="1">
        <v>0</v>
      </c>
      <c r="F1215" s="1">
        <v>0</v>
      </c>
      <c r="G1215" s="2">
        <f t="shared" si="22"/>
        <v>667789.09928000008</v>
      </c>
      <c r="H1215" s="2">
        <f t="shared" si="23"/>
        <v>0.78999999992083758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965984.57000000007</v>
      </c>
      <c r="D1216" s="1">
        <f>BILANCA!E239</f>
        <v>956208.36</v>
      </c>
      <c r="E1216" s="1">
        <v>0</v>
      </c>
      <c r="F1216" s="1">
        <v>0</v>
      </c>
      <c r="G1216" s="2">
        <f t="shared" si="22"/>
        <v>670667.50057000003</v>
      </c>
      <c r="H1216" s="2">
        <f t="shared" si="23"/>
        <v>0.78999999992083758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932959.92</v>
      </c>
      <c r="D1217" s="1">
        <f>BILANCA!E240</f>
        <v>923657.57</v>
      </c>
      <c r="E1217" s="1">
        <v>0</v>
      </c>
      <c r="F1217" s="1">
        <v>0</v>
      </c>
      <c r="G1217" s="2">
        <f t="shared" si="22"/>
        <v>650584.36404000001</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33024.65</v>
      </c>
      <c r="D1218" s="1">
        <f>BILANCA!E241</f>
        <v>32550.79</v>
      </c>
      <c r="E1218" s="1">
        <v>0</v>
      </c>
      <c r="F1218" s="1">
        <v>0</v>
      </c>
      <c r="G1218" s="2">
        <f t="shared" si="22"/>
        <v>23059.664049999999</v>
      </c>
      <c r="H1218" s="2">
        <f t="shared" si="23"/>
        <v>0.55999999999767169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15926.599999999999</v>
      </c>
      <c r="D1222" s="1">
        <f>BILANCA!E245</f>
        <v>101328.05</v>
      </c>
      <c r="E1222" s="1">
        <v>0</v>
      </c>
      <c r="F1222" s="1">
        <v>0</v>
      </c>
      <c r="G1222" s="2">
        <f t="shared" si="22"/>
        <v>52241.265299999999</v>
      </c>
      <c r="H1222" s="2">
        <f t="shared" si="23"/>
        <v>0.45000000000436557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74299.81</v>
      </c>
      <c r="D1223" s="1">
        <f>BILANCA!E246</f>
        <v>129369.19</v>
      </c>
      <c r="E1223" s="1">
        <v>0</v>
      </c>
      <c r="F1223" s="1">
        <v>0</v>
      </c>
      <c r="G1223" s="2">
        <f t="shared" si="22"/>
        <v>79929.165599999993</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74299.81</v>
      </c>
      <c r="D1224" s="1">
        <f>BILANCA!E247</f>
        <v>129369.19</v>
      </c>
      <c r="E1224" s="1">
        <v>0</v>
      </c>
      <c r="F1224" s="1">
        <v>0</v>
      </c>
      <c r="G1224" s="2">
        <f t="shared" si="22"/>
        <v>80262.20379</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58373.21</v>
      </c>
      <c r="D1227" s="1">
        <f>BILANCA!E250</f>
        <v>28041.14</v>
      </c>
      <c r="E1227" s="1">
        <v>0</v>
      </c>
      <c r="F1227" s="1">
        <v>0</v>
      </c>
      <c r="G1227" s="2">
        <f t="shared" si="22"/>
        <v>27927.13956</v>
      </c>
      <c r="H1227" s="2">
        <f t="shared" si="23"/>
        <v>0.34999999999854481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58373.21</v>
      </c>
      <c r="D1229" s="1">
        <f>BILANCA!E252</f>
        <v>28041.14</v>
      </c>
      <c r="E1229" s="1">
        <v>0</v>
      </c>
      <c r="F1229" s="1">
        <v>0</v>
      </c>
      <c r="G1229" s="2">
        <f t="shared" si="22"/>
        <v>28156.050539999997</v>
      </c>
      <c r="H1229" s="2">
        <f t="shared" si="23"/>
        <v>0.34999999999854481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25492.65</v>
      </c>
      <c r="D1232" s="1">
        <f>BILANCA!E255</f>
        <v>25786.05</v>
      </c>
      <c r="E1232" s="1">
        <v>0</v>
      </c>
      <c r="F1232" s="1">
        <v>0</v>
      </c>
      <c r="G1232" s="2">
        <f t="shared" si="22"/>
        <v>19189.122750000002</v>
      </c>
      <c r="H1232" s="2">
        <f t="shared" si="23"/>
        <v>0.39999999999781721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24779.919999999998</v>
      </c>
      <c r="D1236" s="1">
        <f>BILANCA!E259</f>
        <v>24779.919999999998</v>
      </c>
      <c r="E1236" s="1">
        <v>0</v>
      </c>
      <c r="F1236" s="1">
        <v>0</v>
      </c>
      <c r="G1236" s="2">
        <f t="shared" si="22"/>
        <v>18807.959279999999</v>
      </c>
      <c r="H1236" s="2">
        <f t="shared" si="23"/>
        <v>0.16000000000349246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24779.919999999998</v>
      </c>
      <c r="D1237" s="1">
        <f>BILANCA!E260</f>
        <v>24779.919999999998</v>
      </c>
      <c r="E1237" s="1">
        <v>0</v>
      </c>
      <c r="F1237" s="1">
        <v>0</v>
      </c>
      <c r="G1237" s="2">
        <f t="shared" si="22"/>
        <v>18882.299039999998</v>
      </c>
      <c r="H1237" s="2">
        <f t="shared" si="23"/>
        <v>0.16000000000349246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25492.65</v>
      </c>
      <c r="D1240" s="1">
        <f>BILANCA!E264</f>
        <v>25788.13</v>
      </c>
      <c r="E1240" s="1">
        <v>0</v>
      </c>
      <c r="F1240" s="1">
        <v>0</v>
      </c>
      <c r="G1240" s="2">
        <f t="shared" si="22"/>
        <v>19806.709870000002</v>
      </c>
      <c r="H1240" s="2">
        <f t="shared" si="23"/>
        <v>0.47999999999956344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20864.310000000001</v>
      </c>
      <c r="D1244" s="1">
        <f>BILANCA!E268</f>
        <v>1880.81</v>
      </c>
      <c r="E1244" s="1">
        <v>0</v>
      </c>
      <c r="F1244" s="1">
        <v>0</v>
      </c>
      <c r="G1244" s="2">
        <f t="shared" si="24"/>
        <v>6427.3677300000008</v>
      </c>
      <c r="H1244" s="2">
        <f t="shared" si="23"/>
        <v>0.50000000000136424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65.77</v>
      </c>
      <c r="D1247" s="1">
        <f>BILANCA!E271</f>
        <v>0</v>
      </c>
      <c r="E1247" s="1">
        <v>0</v>
      </c>
      <c r="F1247" s="1">
        <v>0</v>
      </c>
      <c r="G1247" s="2">
        <f t="shared" si="24"/>
        <v>17.36328</v>
      </c>
      <c r="H1247" s="2">
        <f t="shared" si="23"/>
        <v>0.23000000000000398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44407.48</v>
      </c>
      <c r="D1263" s="1">
        <f>BILANCA!E287</f>
        <v>29579.919999999998</v>
      </c>
      <c r="E1263" s="1">
        <v>0</v>
      </c>
      <c r="F1263" s="1">
        <v>0</v>
      </c>
      <c r="G1263" s="2">
        <f t="shared" si="24"/>
        <v>28998.849600000001</v>
      </c>
      <c r="H1263" s="2">
        <f t="shared" si="23"/>
        <v>0.56000000000494765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129164.19</v>
      </c>
      <c r="D1264" s="1">
        <f>BILANCA!E288</f>
        <v>158282.15</v>
      </c>
      <c r="E1264" s="1">
        <v>0</v>
      </c>
      <c r="F1264" s="1">
        <v>0</v>
      </c>
      <c r="G1264" s="2">
        <f t="shared" si="24"/>
        <v>125249.70569</v>
      </c>
      <c r="H1264" s="2">
        <f t="shared" si="23"/>
        <v>0.33999999999650754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48920.19</v>
      </c>
      <c r="D1265" s="1">
        <f>BILANCA!E289</f>
        <v>2840</v>
      </c>
      <c r="E1265" s="1">
        <v>0</v>
      </c>
      <c r="F1265" s="1">
        <v>0</v>
      </c>
      <c r="G1265" s="2">
        <f t="shared" si="24"/>
        <v>15397.253579999999</v>
      </c>
      <c r="H1265" s="2">
        <f t="shared" si="23"/>
        <v>0.19000000000232831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15.01</v>
      </c>
      <c r="D1271" s="1">
        <f>BILANCA!E295</f>
        <v>0</v>
      </c>
      <c r="E1271" s="1">
        <v>0</v>
      </c>
      <c r="F1271" s="1">
        <v>0</v>
      </c>
      <c r="G1271" s="2">
        <f t="shared" si="24"/>
        <v>4.3228799999999996</v>
      </c>
      <c r="H1271" s="2">
        <f t="shared" si="23"/>
        <v>9.9999999999997868E-3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165.9</v>
      </c>
      <c r="D1274" s="1">
        <f>BILANCA!E298</f>
        <v>4257.29</v>
      </c>
      <c r="E1274" s="1">
        <v>0</v>
      </c>
      <c r="F1274" s="1">
        <v>0</v>
      </c>
      <c r="G1274" s="2">
        <f t="shared" si="24"/>
        <v>2526.0196799999999</v>
      </c>
      <c r="H1274" s="2">
        <f t="shared" si="23"/>
        <v>0.38999999999995794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18141.810000000001</v>
      </c>
      <c r="D1278" s="1">
        <f>BILANCA!E302</f>
        <v>1698.58</v>
      </c>
      <c r="E1278" s="1">
        <v>0</v>
      </c>
      <c r="F1278" s="1">
        <v>0</v>
      </c>
      <c r="G1278" s="2">
        <f t="shared" si="24"/>
        <v>6353.9961499999999</v>
      </c>
      <c r="H1278" s="2">
        <f t="shared" si="23"/>
        <v>0.60999999999876309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1837692.3</v>
      </c>
      <c r="D1408" s="1">
        <f>'RAS-funkcijski'!E114</f>
        <v>2217406.48</v>
      </c>
      <c r="E1408" s="1">
        <v>0</v>
      </c>
      <c r="F1408" s="1">
        <v>0</v>
      </c>
      <c r="G1408" s="2">
        <f t="shared" si="24"/>
        <v>689975.57860000001</v>
      </c>
      <c r="H1408" s="2">
        <f t="shared" si="27"/>
        <v>0.78000000002793968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1726718.12</v>
      </c>
      <c r="D1409" s="1">
        <f>'RAS-funkcijski'!E115</f>
        <v>2100241.7799999998</v>
      </c>
      <c r="E1409" s="1">
        <v>0</v>
      </c>
      <c r="F1409" s="1">
        <v>0</v>
      </c>
      <c r="G1409" s="2">
        <f t="shared" si="24"/>
        <v>657919.38647999999</v>
      </c>
      <c r="H1409" s="2">
        <f t="shared" si="27"/>
        <v>0.34000000031664968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1726718.12</v>
      </c>
      <c r="D1411" s="1">
        <f>'RAS-funkcijski'!E117</f>
        <v>2100241.7799999998</v>
      </c>
      <c r="E1411" s="1">
        <v>0</v>
      </c>
      <c r="F1411" s="1">
        <v>0</v>
      </c>
      <c r="G1411" s="2">
        <f t="shared" si="24"/>
        <v>669773.78983999998</v>
      </c>
      <c r="H1411" s="2">
        <f t="shared" si="27"/>
        <v>0.34000000031664968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110974.18</v>
      </c>
      <c r="D1420" s="1">
        <f>'RAS-funkcijski'!E126</f>
        <v>117164.7</v>
      </c>
      <c r="E1420" s="1">
        <v>0</v>
      </c>
      <c r="F1420" s="1">
        <v>0</v>
      </c>
      <c r="G1420" s="2">
        <f t="shared" si="24"/>
        <v>42127.036760000003</v>
      </c>
      <c r="H1420" s="2">
        <f t="shared" si="27"/>
        <v>0.47999999999592546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1837692.3</v>
      </c>
      <c r="D1435" s="13">
        <f>'RAS-funkcijski'!E141</f>
        <v>2217406.48</v>
      </c>
      <c r="E1435" s="13">
        <v>0</v>
      </c>
      <c r="F1435" s="13">
        <v>0</v>
      </c>
      <c r="G1435" s="14">
        <f t="shared" si="24"/>
        <v>859333.22062000004</v>
      </c>
      <c r="H1435" s="14">
        <f t="shared" si="27"/>
        <v>0.78000000002793968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222491.86</v>
      </c>
      <c r="D1480" s="6"/>
      <c r="E1480" s="6">
        <v>0</v>
      </c>
      <c r="F1480" s="6">
        <v>0</v>
      </c>
      <c r="G1480" s="7">
        <f t="shared" ref="G1480:G1580" si="34">B1480/1000*C1480</f>
        <v>222.49186</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2274554.12</v>
      </c>
      <c r="D1481" s="1">
        <v>0</v>
      </c>
      <c r="E1481" s="1">
        <v>0</v>
      </c>
      <c r="F1481" s="1">
        <v>0</v>
      </c>
      <c r="G1481" s="2">
        <f t="shared" si="34"/>
        <v>4549.1082400000005</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2222532.1800000002</v>
      </c>
      <c r="D1483" s="1">
        <v>0</v>
      </c>
      <c r="E1483" s="1">
        <v>0</v>
      </c>
      <c r="F1483" s="1">
        <v>0</v>
      </c>
      <c r="G1483" s="2">
        <f t="shared" si="34"/>
        <v>8890.1287200000006</v>
      </c>
      <c r="H1483" s="2">
        <f t="shared" si="35"/>
        <v>0.18000000016763806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1843837.84</v>
      </c>
      <c r="D1484" s="1">
        <v>0</v>
      </c>
      <c r="E1484" s="1">
        <v>0</v>
      </c>
      <c r="F1484" s="1">
        <v>0</v>
      </c>
      <c r="G1484" s="2">
        <f t="shared" si="34"/>
        <v>9219.1892000000007</v>
      </c>
      <c r="H1484" s="2">
        <f t="shared" si="35"/>
        <v>0.15999999991618097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300541.49</v>
      </c>
      <c r="D1485" s="1">
        <v>0</v>
      </c>
      <c r="E1485" s="1">
        <v>0</v>
      </c>
      <c r="F1485" s="1">
        <v>0</v>
      </c>
      <c r="G1485" s="2">
        <f t="shared" si="34"/>
        <v>1803.2489399999999</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2258.81</v>
      </c>
      <c r="D1486" s="1">
        <v>0</v>
      </c>
      <c r="E1486" s="1">
        <v>0</v>
      </c>
      <c r="F1486" s="1">
        <v>0</v>
      </c>
      <c r="G1486" s="2">
        <f t="shared" si="34"/>
        <v>15.811669999999999</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276</v>
      </c>
      <c r="D1488" s="1">
        <v>0</v>
      </c>
      <c r="E1488" s="1">
        <v>0</v>
      </c>
      <c r="F1488" s="1">
        <v>0</v>
      </c>
      <c r="G1488" s="2">
        <f>B1488/1000*C1488</f>
        <v>2.484</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45773.13</v>
      </c>
      <c r="D1489" s="1">
        <v>0</v>
      </c>
      <c r="E1489" s="1">
        <v>0</v>
      </c>
      <c r="F1489" s="1">
        <v>0</v>
      </c>
      <c r="G1489" s="2">
        <f t="shared" si="34"/>
        <v>457.73129999999998</v>
      </c>
      <c r="H1489" s="2">
        <f t="shared" si="35"/>
        <v>0.12999999999738066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5366.37</v>
      </c>
      <c r="D1490" s="1">
        <v>0</v>
      </c>
      <c r="E1490" s="1">
        <v>0</v>
      </c>
      <c r="F1490" s="1">
        <v>0</v>
      </c>
      <c r="G1490" s="2">
        <f t="shared" si="34"/>
        <v>59.030069999999995</v>
      </c>
      <c r="H1490" s="2">
        <f t="shared" si="35"/>
        <v>0.36999999999989086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24478.54</v>
      </c>
      <c r="D1491" s="1">
        <v>0</v>
      </c>
      <c r="E1491" s="1">
        <v>0</v>
      </c>
      <c r="F1491" s="1">
        <v>0</v>
      </c>
      <c r="G1491" s="2">
        <f t="shared" si="34"/>
        <v>293.74248</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52021.94</v>
      </c>
      <c r="D1492" s="1">
        <v>0</v>
      </c>
      <c r="E1492" s="1">
        <v>0</v>
      </c>
      <c r="F1492" s="1">
        <v>0</v>
      </c>
      <c r="G1492" s="2">
        <f t="shared" si="34"/>
        <v>676.28521999999998</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2306343.9099999997</v>
      </c>
      <c r="D1499" s="1">
        <v>0</v>
      </c>
      <c r="E1499" s="1">
        <v>0</v>
      </c>
      <c r="F1499" s="1">
        <v>0</v>
      </c>
      <c r="G1499" s="2">
        <f t="shared" si="34"/>
        <v>46126.878199999992</v>
      </c>
      <c r="H1499" s="2">
        <f t="shared" si="35"/>
        <v>9.0000000316649675E-2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2208241.7799999998</v>
      </c>
      <c r="D1501" s="1">
        <v>0</v>
      </c>
      <c r="E1501" s="1">
        <v>0</v>
      </c>
      <c r="F1501" s="1">
        <v>0</v>
      </c>
      <c r="G1501" s="2">
        <f t="shared" si="34"/>
        <v>48581.319159999992</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1814719.88</v>
      </c>
      <c r="D1502" s="1">
        <v>0</v>
      </c>
      <c r="E1502" s="1">
        <v>0</v>
      </c>
      <c r="F1502" s="1">
        <v>0</v>
      </c>
      <c r="G1502" s="2">
        <f t="shared" si="34"/>
        <v>41738.557239999995</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301761.98</v>
      </c>
      <c r="D1503" s="1">
        <v>0</v>
      </c>
      <c r="E1503" s="1">
        <v>0</v>
      </c>
      <c r="F1503" s="1">
        <v>0</v>
      </c>
      <c r="G1503" s="2">
        <f t="shared" si="34"/>
        <v>7242.2875199999999</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2258.35</v>
      </c>
      <c r="D1504" s="1">
        <v>0</v>
      </c>
      <c r="E1504" s="1">
        <v>0</v>
      </c>
      <c r="F1504" s="1">
        <v>0</v>
      </c>
      <c r="G1504" s="2">
        <f t="shared" si="34"/>
        <v>56.458750000000002</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276</v>
      </c>
      <c r="D1506" s="1">
        <v>0</v>
      </c>
      <c r="E1506" s="1">
        <v>0</v>
      </c>
      <c r="F1506" s="1">
        <v>0</v>
      </c>
      <c r="G1506" s="2">
        <f>B1506/1000*C1506</f>
        <v>7.452</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45773.13</v>
      </c>
      <c r="D1507" s="1">
        <v>0</v>
      </c>
      <c r="E1507" s="1">
        <v>0</v>
      </c>
      <c r="F1507" s="1">
        <v>0</v>
      </c>
      <c r="G1507" s="2">
        <f t="shared" si="34"/>
        <v>1281.6476399999999</v>
      </c>
      <c r="H1507" s="2">
        <f t="shared" si="35"/>
        <v>0.12999999999738066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5366.37</v>
      </c>
      <c r="D1508" s="1">
        <v>0</v>
      </c>
      <c r="E1508" s="1">
        <v>0</v>
      </c>
      <c r="F1508" s="1">
        <v>0</v>
      </c>
      <c r="G1508" s="2">
        <f t="shared" si="34"/>
        <v>155.62473</v>
      </c>
      <c r="H1508" s="2">
        <f t="shared" si="35"/>
        <v>0.36999999999989086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38086.07</v>
      </c>
      <c r="D1509" s="1">
        <v>0</v>
      </c>
      <c r="E1509" s="1">
        <v>0</v>
      </c>
      <c r="F1509" s="1">
        <v>0</v>
      </c>
      <c r="G1509" s="2">
        <f t="shared" si="34"/>
        <v>1142.5820999999999</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98102.13</v>
      </c>
      <c r="D1510" s="1">
        <v>0</v>
      </c>
      <c r="E1510" s="1">
        <v>0</v>
      </c>
      <c r="F1510" s="1">
        <v>0</v>
      </c>
      <c r="G1510" s="2">
        <f t="shared" si="34"/>
        <v>3041.1660300000003</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190702.0700000003</v>
      </c>
      <c r="D1517" s="1">
        <v>0</v>
      </c>
      <c r="E1517" s="1">
        <v>0</v>
      </c>
      <c r="F1517" s="1">
        <v>0</v>
      </c>
      <c r="G1517" s="2">
        <f t="shared" si="34"/>
        <v>7246.6786600000114</v>
      </c>
      <c r="H1517" s="2">
        <f t="shared" si="35"/>
        <v>7.0000000298023224E-2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32419.919999999998</v>
      </c>
      <c r="D1518" s="1">
        <v>0</v>
      </c>
      <c r="E1518" s="1">
        <v>0</v>
      </c>
      <c r="F1518" s="1">
        <v>0</v>
      </c>
      <c r="G1518" s="2">
        <f t="shared" si="34"/>
        <v>1264.37688</v>
      </c>
      <c r="H1518" s="2">
        <f t="shared" si="35"/>
        <v>8.000000000174623E-2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29579.919999999998</v>
      </c>
      <c r="D1524" s="1">
        <v>0</v>
      </c>
      <c r="E1524" s="1">
        <v>0</v>
      </c>
      <c r="F1524" s="1">
        <v>0</v>
      </c>
      <c r="G1524" s="2">
        <f t="shared" si="34"/>
        <v>1331.0963999999999</v>
      </c>
      <c r="H1524" s="2">
        <f t="shared" si="35"/>
        <v>8.000000000174623E-2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23559.02</v>
      </c>
      <c r="D1530" s="1">
        <v>0</v>
      </c>
      <c r="E1530" s="1">
        <v>0</v>
      </c>
      <c r="F1530" s="1">
        <v>0</v>
      </c>
      <c r="G1530" s="2">
        <f t="shared" si="34"/>
        <v>1201.5100199999999</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23559.02</v>
      </c>
      <c r="D1531" s="1">
        <v>0</v>
      </c>
      <c r="E1531" s="1">
        <v>0</v>
      </c>
      <c r="F1531" s="1">
        <v>0</v>
      </c>
      <c r="G1531" s="2">
        <f t="shared" si="34"/>
        <v>1225.0690399999999</v>
      </c>
      <c r="H1531" s="2">
        <f t="shared" si="35"/>
        <v>2.0000000000436557E-2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65.03</v>
      </c>
      <c r="D1535" s="1">
        <v>0</v>
      </c>
      <c r="E1535" s="1">
        <v>0</v>
      </c>
      <c r="F1535" s="1">
        <v>0</v>
      </c>
      <c r="G1535" s="2">
        <f t="shared" si="34"/>
        <v>3.64168</v>
      </c>
      <c r="H1535" s="2">
        <f t="shared" si="35"/>
        <v>3.0000000000001137E-2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65.03</v>
      </c>
      <c r="D1536" s="1">
        <v>0</v>
      </c>
      <c r="E1536" s="1">
        <v>0</v>
      </c>
      <c r="F1536" s="1">
        <v>0</v>
      </c>
      <c r="G1536" s="2">
        <f t="shared" si="34"/>
        <v>3.7067100000000002</v>
      </c>
      <c r="H1536" s="2">
        <f t="shared" si="35"/>
        <v>3.0000000000001137E-2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5955.87</v>
      </c>
      <c r="D1560" s="1">
        <v>0</v>
      </c>
      <c r="E1560" s="1">
        <v>0</v>
      </c>
      <c r="F1560" s="1">
        <v>0</v>
      </c>
      <c r="G1560" s="2">
        <f t="shared" si="34"/>
        <v>482.42547000000002</v>
      </c>
      <c r="H1560" s="2">
        <f t="shared" si="35"/>
        <v>0.13000000000010914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5955.87</v>
      </c>
      <c r="D1561" s="1">
        <v>0</v>
      </c>
      <c r="E1561" s="1">
        <v>0</v>
      </c>
      <c r="F1561" s="1">
        <v>0</v>
      </c>
      <c r="G1561" s="2">
        <f t="shared" si="34"/>
        <v>488.38134000000002</v>
      </c>
      <c r="H1561" s="2">
        <f t="shared" si="35"/>
        <v>0.13000000000010914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2840</v>
      </c>
      <c r="D1565" s="1">
        <v>0</v>
      </c>
      <c r="E1565" s="1">
        <v>0</v>
      </c>
      <c r="F1565" s="1">
        <v>0</v>
      </c>
      <c r="G1565" s="2">
        <f t="shared" si="34"/>
        <v>244.23999999999998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2840</v>
      </c>
      <c r="D1566" s="1">
        <v>0</v>
      </c>
      <c r="E1566" s="1">
        <v>0</v>
      </c>
      <c r="F1566" s="1">
        <v>0</v>
      </c>
      <c r="G1566" s="2">
        <f t="shared" si="34"/>
        <v>247.07999999999998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158282.15</v>
      </c>
      <c r="D1576" s="1">
        <v>0</v>
      </c>
      <c r="E1576" s="1">
        <v>0</v>
      </c>
      <c r="F1576" s="1">
        <v>0</v>
      </c>
      <c r="G1576" s="2">
        <f t="shared" si="34"/>
        <v>15353.368549999999</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158282.15</v>
      </c>
      <c r="D1578" s="1">
        <v>0</v>
      </c>
      <c r="E1578" s="1">
        <v>0</v>
      </c>
      <c r="F1578" s="1">
        <v>0</v>
      </c>
      <c r="G1578" s="2">
        <f t="shared" si="34"/>
        <v>15669.932850000001</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96"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14605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1833688.38</v>
      </c>
      <c r="I16" s="170">
        <f>'PR-RAS'!E6</f>
        <v>2302807.9299999997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1771889.73</v>
      </c>
      <c r="I17" s="170">
        <f>'PR-RAS'!E151</f>
        <v>2165384.5399999996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15926.599999999838</v>
      </c>
      <c r="I18" s="170">
        <f>'PR-RAS'!E645</f>
        <v>101328.05000000019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965984.57000000007</v>
      </c>
      <c r="I20" s="173">
        <f>BILANCA!E7</f>
        <v>956208.35999999987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263911.11</v>
      </c>
      <c r="I21" s="175">
        <f>BILANCA!E68</f>
        <v>317816.17000000004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222491.86000000002</v>
      </c>
      <c r="I22" s="175">
        <f>BILANCA!E176</f>
        <v>190702.06999999998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1007403.8200000001</v>
      </c>
      <c r="I23" s="177">
        <f>BILANCA!E237</f>
        <v>1083322.46</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1837692.3</v>
      </c>
      <c r="I27" s="175">
        <f>'RAS-funkcijski'!E114</f>
        <v>2217406.48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1837692.3</v>
      </c>
      <c r="I28" s="179">
        <f>'RAS-funkcijski'!E141</f>
        <v>2217406.48</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222491.86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190702.0700000003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32419.919999999998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158282.15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1"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1833688.38</v>
      </c>
      <c r="E6" s="51">
        <f>E7+E44+E50+E82+E106+E124+E133+E139</f>
        <v>2302807.9299999997</v>
      </c>
      <c r="F6" s="52">
        <f t="shared" ref="F6:F131" si="0">IF(D6&lt;&gt;0,IF(E6/D6&gt;=100,"&gt;&gt;100",E6/D6*100),"-")</f>
        <v>125.58338456613876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1361714.3699999999</v>
      </c>
      <c r="E50" s="51">
        <f>E51+E54+E59+E62+E65+E68+E71+E74+E77</f>
        <v>1709357.11</v>
      </c>
      <c r="F50" s="52">
        <f t="shared" si="0"/>
        <v>125.52978419402304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1344349.45</v>
      </c>
      <c r="E68" s="51">
        <f t="shared" si="15"/>
        <v>1709081.11</v>
      </c>
      <c r="F68" s="52">
        <f t="shared" si="0"/>
        <v>127.13071813284857</v>
      </c>
    </row>
    <row r="69" spans="1:6" ht="12.75" customHeight="1" x14ac:dyDescent="0.2">
      <c r="A69" s="53" t="s">
        <v>183</v>
      </c>
      <c r="B69" s="85" t="s">
        <v>184</v>
      </c>
      <c r="C69" s="50" t="s">
        <v>183</v>
      </c>
      <c r="D69" s="242">
        <v>1344349.45</v>
      </c>
      <c r="E69" s="242">
        <v>1709081.11</v>
      </c>
      <c r="F69" s="52">
        <f t="shared" si="0"/>
        <v>127.13071813284857</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17364.919999999998</v>
      </c>
      <c r="E77" s="51">
        <f t="shared" si="18"/>
        <v>276</v>
      </c>
      <c r="F77" s="52">
        <f t="shared" si="0"/>
        <v>1.589411295876975</v>
      </c>
    </row>
    <row r="78" spans="1:6" ht="12.75" customHeight="1" x14ac:dyDescent="0.2">
      <c r="A78" s="53">
        <v>6391</v>
      </c>
      <c r="B78" s="85" t="s">
        <v>201</v>
      </c>
      <c r="C78" s="50" t="s">
        <v>202</v>
      </c>
      <c r="D78" s="242">
        <v>248</v>
      </c>
      <c r="E78" s="242">
        <v>276</v>
      </c>
      <c r="F78" s="52">
        <f t="shared" si="0"/>
        <v>111.29032258064515</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17116.919999999998</v>
      </c>
      <c r="E80" s="242">
        <v>0</v>
      </c>
      <c r="F80" s="52">
        <f t="shared" si="0"/>
        <v>0</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4.46</v>
      </c>
      <c r="E82" s="51">
        <f t="shared" si="19"/>
        <v>7.47</v>
      </c>
      <c r="F82" s="52">
        <f t="shared" si="0"/>
        <v>167.48878923766816</v>
      </c>
    </row>
    <row r="83" spans="1:6" ht="12.75" customHeight="1" x14ac:dyDescent="0.2">
      <c r="A83" s="53">
        <v>641</v>
      </c>
      <c r="B83" s="85" t="s">
        <v>211</v>
      </c>
      <c r="C83" s="50" t="s">
        <v>212</v>
      </c>
      <c r="D83" s="51">
        <f t="shared" ref="D83:E83" si="20">SUM(D84:D90)</f>
        <v>4.46</v>
      </c>
      <c r="E83" s="51">
        <f t="shared" si="20"/>
        <v>7.47</v>
      </c>
      <c r="F83" s="52">
        <f t="shared" si="0"/>
        <v>167.48878923766816</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4.46</v>
      </c>
      <c r="E85" s="242">
        <v>7.47</v>
      </c>
      <c r="F85" s="52">
        <f t="shared" si="0"/>
        <v>167.48878923766816</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66056.66</v>
      </c>
      <c r="E106" s="51">
        <f t="shared" si="23"/>
        <v>74077.69</v>
      </c>
      <c r="F106" s="52">
        <f t="shared" si="0"/>
        <v>112.1426514752638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66056.66</v>
      </c>
      <c r="E112" s="51">
        <f t="shared" si="25"/>
        <v>74077.69</v>
      </c>
      <c r="F112" s="52">
        <f t="shared" si="0"/>
        <v>112.1426514752638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66056.66</v>
      </c>
      <c r="E117" s="242">
        <v>74077.69</v>
      </c>
      <c r="F117" s="52">
        <f t="shared" si="0"/>
        <v>112.1426514752638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12386.869999999999</v>
      </c>
      <c r="E124" s="51">
        <f t="shared" si="27"/>
        <v>16182.4</v>
      </c>
      <c r="F124" s="52">
        <f t="shared" si="0"/>
        <v>130.64155835977937</v>
      </c>
    </row>
    <row r="125" spans="1:6" ht="12.75" customHeight="1" x14ac:dyDescent="0.2">
      <c r="A125" s="53">
        <v>661</v>
      </c>
      <c r="B125" s="86" t="s">
        <v>295</v>
      </c>
      <c r="C125" s="50" t="s">
        <v>296</v>
      </c>
      <c r="D125" s="51">
        <f t="shared" ref="D125:E125" si="28">SUM(D126:D127)</f>
        <v>12068.269999999999</v>
      </c>
      <c r="E125" s="51">
        <f t="shared" si="28"/>
        <v>16182.4</v>
      </c>
      <c r="F125" s="52">
        <f t="shared" si="0"/>
        <v>134.09047029938841</v>
      </c>
    </row>
    <row r="126" spans="1:6" ht="12.75" customHeight="1" x14ac:dyDescent="0.2">
      <c r="A126" s="53">
        <v>6614</v>
      </c>
      <c r="B126" s="86" t="s">
        <v>297</v>
      </c>
      <c r="C126" s="50" t="s">
        <v>298</v>
      </c>
      <c r="D126" s="242">
        <v>24.31</v>
      </c>
      <c r="E126" s="242"/>
      <c r="F126" s="52">
        <f t="shared" si="0"/>
        <v>0</v>
      </c>
    </row>
    <row r="127" spans="1:6" ht="12.75" customHeight="1" x14ac:dyDescent="0.2">
      <c r="A127" s="53">
        <v>6615</v>
      </c>
      <c r="B127" s="86" t="s">
        <v>299</v>
      </c>
      <c r="C127" s="50" t="s">
        <v>300</v>
      </c>
      <c r="D127" s="242">
        <v>12043.96</v>
      </c>
      <c r="E127" s="242">
        <v>16182.4</v>
      </c>
      <c r="F127" s="52">
        <f t="shared" si="0"/>
        <v>134.36112374999584</v>
      </c>
    </row>
    <row r="128" spans="1:6" ht="24" x14ac:dyDescent="0.2">
      <c r="A128" s="53">
        <v>663</v>
      </c>
      <c r="B128" s="231" t="s">
        <v>301</v>
      </c>
      <c r="C128" s="50" t="s">
        <v>302</v>
      </c>
      <c r="D128" s="51">
        <f t="shared" ref="D128:E128" si="29">SUM(D129:D132)</f>
        <v>318.60000000000002</v>
      </c>
      <c r="E128" s="51">
        <f t="shared" si="29"/>
        <v>0</v>
      </c>
      <c r="F128" s="52">
        <f t="shared" si="0"/>
        <v>0</v>
      </c>
    </row>
    <row r="129" spans="1:6" ht="12.75" customHeight="1" x14ac:dyDescent="0.2">
      <c r="A129" s="53">
        <v>6631</v>
      </c>
      <c r="B129" s="86" t="s">
        <v>303</v>
      </c>
      <c r="C129" s="50" t="s">
        <v>304</v>
      </c>
      <c r="D129" s="242">
        <v>318.60000000000002</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393526.01999999996</v>
      </c>
      <c r="E133" s="51">
        <f t="shared" si="30"/>
        <v>503183.26</v>
      </c>
      <c r="F133" s="52">
        <f t="shared" ref="F133:F223" si="31">IF(D133&lt;&gt;0,IF(E133/D133&gt;=100,"&gt;&gt;100",E133/D133*100),"-")</f>
        <v>127.86530862686033</v>
      </c>
    </row>
    <row r="134" spans="1:6" ht="24" x14ac:dyDescent="0.2">
      <c r="A134" s="53">
        <v>671</v>
      </c>
      <c r="B134" s="232" t="s">
        <v>313</v>
      </c>
      <c r="C134" s="50" t="s">
        <v>314</v>
      </c>
      <c r="D134" s="51">
        <f t="shared" ref="D134:E134" si="32">SUM(D135:D137)</f>
        <v>393526.01999999996</v>
      </c>
      <c r="E134" s="51">
        <f t="shared" si="32"/>
        <v>503183.26</v>
      </c>
      <c r="F134" s="52">
        <f t="shared" si="31"/>
        <v>127.86530862686033</v>
      </c>
    </row>
    <row r="135" spans="1:6" ht="12.75" customHeight="1" x14ac:dyDescent="0.2">
      <c r="A135" s="53">
        <v>6711</v>
      </c>
      <c r="B135" s="85" t="s">
        <v>315</v>
      </c>
      <c r="C135" s="50" t="s">
        <v>316</v>
      </c>
      <c r="D135" s="242">
        <v>386096.66</v>
      </c>
      <c r="E135" s="242">
        <v>479202.46</v>
      </c>
      <c r="F135" s="52">
        <f t="shared" si="31"/>
        <v>124.11463492069579</v>
      </c>
    </row>
    <row r="136" spans="1:6" ht="24" x14ac:dyDescent="0.2">
      <c r="A136" s="53">
        <v>6712</v>
      </c>
      <c r="B136" s="232" t="s">
        <v>317</v>
      </c>
      <c r="C136" s="50" t="s">
        <v>318</v>
      </c>
      <c r="D136" s="242">
        <v>7429.36</v>
      </c>
      <c r="E136" s="242">
        <v>23980.799999999999</v>
      </c>
      <c r="F136" s="52">
        <f t="shared" si="31"/>
        <v>322.7841967544984</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1771889.73</v>
      </c>
      <c r="E151" s="51">
        <f t="shared" si="35"/>
        <v>2165384.5399999996</v>
      </c>
      <c r="F151" s="52">
        <f t="shared" si="31"/>
        <v>122.20763534760144</v>
      </c>
    </row>
    <row r="152" spans="1:6" ht="12.75" customHeight="1" x14ac:dyDescent="0.2">
      <c r="A152" s="53">
        <v>31</v>
      </c>
      <c r="B152" s="85" t="s">
        <v>348</v>
      </c>
      <c r="C152" s="50" t="s">
        <v>34</v>
      </c>
      <c r="D152" s="51">
        <f t="shared" ref="D152:E152" si="36">D153+D158+D159</f>
        <v>1441263.96</v>
      </c>
      <c r="E152" s="51">
        <f t="shared" si="36"/>
        <v>1799759.5799999998</v>
      </c>
      <c r="F152" s="52">
        <f t="shared" si="31"/>
        <v>124.87369627975711</v>
      </c>
    </row>
    <row r="153" spans="1:6" ht="12.75" customHeight="1" x14ac:dyDescent="0.2">
      <c r="A153" s="53">
        <v>311</v>
      </c>
      <c r="B153" s="85" t="s">
        <v>349</v>
      </c>
      <c r="C153" s="50" t="s">
        <v>350</v>
      </c>
      <c r="D153" s="51">
        <f t="shared" ref="D153:E153" si="37">SUM(D154:D157)</f>
        <v>1178255.54</v>
      </c>
      <c r="E153" s="51">
        <f t="shared" si="37"/>
        <v>1517589.0899999999</v>
      </c>
      <c r="F153" s="52">
        <f t="shared" si="31"/>
        <v>128.79965665173108</v>
      </c>
    </row>
    <row r="154" spans="1:6" ht="12.75" customHeight="1" x14ac:dyDescent="0.2">
      <c r="A154" s="53">
        <v>3111</v>
      </c>
      <c r="B154" s="85" t="s">
        <v>351</v>
      </c>
      <c r="C154" s="50" t="s">
        <v>352</v>
      </c>
      <c r="D154" s="242">
        <v>1157913.1399999999</v>
      </c>
      <c r="E154" s="242">
        <v>1481335.72</v>
      </c>
      <c r="F154" s="52">
        <f t="shared" si="31"/>
        <v>127.93150615770715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17200.3</v>
      </c>
      <c r="E156" s="242">
        <v>33318.43</v>
      </c>
      <c r="F156" s="52">
        <f t="shared" si="31"/>
        <v>193.70842369028449</v>
      </c>
    </row>
    <row r="157" spans="1:6" ht="12.75" customHeight="1" x14ac:dyDescent="0.2">
      <c r="A157" s="53">
        <v>3114</v>
      </c>
      <c r="B157" s="85" t="s">
        <v>357</v>
      </c>
      <c r="C157" s="50" t="s">
        <v>358</v>
      </c>
      <c r="D157" s="242">
        <v>3142.1</v>
      </c>
      <c r="E157" s="242">
        <v>2934.94</v>
      </c>
      <c r="F157" s="52">
        <f t="shared" si="31"/>
        <v>93.406957130581461</v>
      </c>
    </row>
    <row r="158" spans="1:6" ht="12.75" customHeight="1" x14ac:dyDescent="0.2">
      <c r="A158" s="53">
        <v>312</v>
      </c>
      <c r="B158" s="85" t="s">
        <v>359</v>
      </c>
      <c r="C158" s="50" t="s">
        <v>360</v>
      </c>
      <c r="D158" s="242">
        <v>69873.429999999993</v>
      </c>
      <c r="E158" s="242">
        <v>49355.76</v>
      </c>
      <c r="F158" s="52">
        <f t="shared" si="31"/>
        <v>70.635948457088787</v>
      </c>
    </row>
    <row r="159" spans="1:6" ht="12.75" customHeight="1" x14ac:dyDescent="0.2">
      <c r="A159" s="53">
        <v>313</v>
      </c>
      <c r="B159" s="85" t="s">
        <v>361</v>
      </c>
      <c r="C159" s="50" t="s">
        <v>362</v>
      </c>
      <c r="D159" s="51">
        <f t="shared" ref="D159:E159" si="38">SUM(D160:D162)</f>
        <v>193134.99</v>
      </c>
      <c r="E159" s="51">
        <f t="shared" si="38"/>
        <v>232814.73</v>
      </c>
      <c r="F159" s="52">
        <f t="shared" si="31"/>
        <v>120.54508093018256</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193134.99</v>
      </c>
      <c r="E161" s="242">
        <v>232709.07</v>
      </c>
      <c r="F161" s="52">
        <f t="shared" si="31"/>
        <v>120.49037308050707</v>
      </c>
    </row>
    <row r="162" spans="1:6" ht="12.75" customHeight="1" x14ac:dyDescent="0.2">
      <c r="A162" s="53">
        <v>3133</v>
      </c>
      <c r="B162" s="85" t="s">
        <v>366</v>
      </c>
      <c r="C162" s="50" t="s">
        <v>367</v>
      </c>
      <c r="D162" s="242">
        <v>0</v>
      </c>
      <c r="E162" s="242">
        <v>105.66</v>
      </c>
      <c r="F162" s="52" t="str">
        <f t="shared" si="31"/>
        <v>-</v>
      </c>
    </row>
    <row r="163" spans="1:6" ht="12.75" customHeight="1" x14ac:dyDescent="0.2">
      <c r="A163" s="53">
        <v>32</v>
      </c>
      <c r="B163" s="85" t="s">
        <v>368</v>
      </c>
      <c r="C163" s="50" t="s">
        <v>369</v>
      </c>
      <c r="D163" s="51">
        <f t="shared" ref="D163:E163" si="39">D164+D169+D177+D187+D188</f>
        <v>281236.71999999997</v>
      </c>
      <c r="E163" s="51">
        <f t="shared" si="39"/>
        <v>312985.38</v>
      </c>
      <c r="F163" s="52">
        <f t="shared" si="31"/>
        <v>111.28894548336363</v>
      </c>
    </row>
    <row r="164" spans="1:6" ht="12.75" customHeight="1" x14ac:dyDescent="0.2">
      <c r="A164" s="53">
        <v>321</v>
      </c>
      <c r="B164" s="85" t="s">
        <v>370</v>
      </c>
      <c r="C164" s="50" t="s">
        <v>371</v>
      </c>
      <c r="D164" s="51">
        <f t="shared" ref="D164:E164" si="40">SUM(D165:D168)</f>
        <v>36654.21</v>
      </c>
      <c r="E164" s="51">
        <f t="shared" si="40"/>
        <v>32869.279999999999</v>
      </c>
      <c r="F164" s="52">
        <f t="shared" si="31"/>
        <v>89.67395559746069</v>
      </c>
    </row>
    <row r="165" spans="1:6" ht="12.75" customHeight="1" x14ac:dyDescent="0.2">
      <c r="A165" s="53">
        <v>3211</v>
      </c>
      <c r="B165" s="85" t="s">
        <v>372</v>
      </c>
      <c r="C165" s="50" t="s">
        <v>373</v>
      </c>
      <c r="D165" s="242">
        <v>7970.4</v>
      </c>
      <c r="E165" s="242">
        <v>8122.01</v>
      </c>
      <c r="F165" s="52">
        <f t="shared" si="31"/>
        <v>101.90216300311153</v>
      </c>
    </row>
    <row r="166" spans="1:6" ht="12.75" customHeight="1" x14ac:dyDescent="0.2">
      <c r="A166" s="53">
        <v>3212</v>
      </c>
      <c r="B166" s="85" t="s">
        <v>374</v>
      </c>
      <c r="C166" s="50" t="s">
        <v>375</v>
      </c>
      <c r="D166" s="242">
        <v>27875.97</v>
      </c>
      <c r="E166" s="242">
        <v>23510.45</v>
      </c>
      <c r="F166" s="52">
        <f t="shared" si="31"/>
        <v>84.339486661809431</v>
      </c>
    </row>
    <row r="167" spans="1:6" ht="12.75" customHeight="1" x14ac:dyDescent="0.2">
      <c r="A167" s="53">
        <v>3213</v>
      </c>
      <c r="B167" s="85" t="s">
        <v>376</v>
      </c>
      <c r="C167" s="50" t="s">
        <v>377</v>
      </c>
      <c r="D167" s="242">
        <v>807.84</v>
      </c>
      <c r="E167" s="242">
        <v>1236.82</v>
      </c>
      <c r="F167" s="52">
        <f t="shared" si="31"/>
        <v>153.10209942562884</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176131.81</v>
      </c>
      <c r="E169" s="51">
        <f t="shared" si="41"/>
        <v>194841.90999999997</v>
      </c>
      <c r="F169" s="52">
        <f t="shared" si="31"/>
        <v>110.62278301687809</v>
      </c>
    </row>
    <row r="170" spans="1:6" ht="12.75" customHeight="1" x14ac:dyDescent="0.2">
      <c r="A170" s="53">
        <v>3221</v>
      </c>
      <c r="B170" s="85" t="s">
        <v>382</v>
      </c>
      <c r="C170" s="50" t="s">
        <v>383</v>
      </c>
      <c r="D170" s="242">
        <v>16095.47</v>
      </c>
      <c r="E170" s="242">
        <v>18303.439999999999</v>
      </c>
      <c r="F170" s="52">
        <f t="shared" si="31"/>
        <v>113.71795915248204</v>
      </c>
    </row>
    <row r="171" spans="1:6" ht="12.75" customHeight="1" x14ac:dyDescent="0.2">
      <c r="A171" s="53">
        <v>3222</v>
      </c>
      <c r="B171" s="85" t="s">
        <v>384</v>
      </c>
      <c r="C171" s="50" t="s">
        <v>385</v>
      </c>
      <c r="D171" s="242">
        <v>111222.28</v>
      </c>
      <c r="E171" s="242">
        <v>117164.7</v>
      </c>
      <c r="F171" s="52">
        <f t="shared" si="31"/>
        <v>105.34283238933781</v>
      </c>
    </row>
    <row r="172" spans="1:6" ht="12.75" customHeight="1" x14ac:dyDescent="0.2">
      <c r="A172" s="53">
        <v>3223</v>
      </c>
      <c r="B172" s="85" t="s">
        <v>386</v>
      </c>
      <c r="C172" s="50" t="s">
        <v>387</v>
      </c>
      <c r="D172" s="242">
        <v>47142.25</v>
      </c>
      <c r="E172" s="242">
        <v>50458.74</v>
      </c>
      <c r="F172" s="52">
        <f t="shared" si="31"/>
        <v>107.03506939104518</v>
      </c>
    </row>
    <row r="173" spans="1:6" ht="12.75" customHeight="1" x14ac:dyDescent="0.2">
      <c r="A173" s="53">
        <v>3224</v>
      </c>
      <c r="B173" s="85" t="s">
        <v>388</v>
      </c>
      <c r="C173" s="50" t="s">
        <v>389</v>
      </c>
      <c r="D173" s="242">
        <v>218.1</v>
      </c>
      <c r="E173" s="242">
        <v>2390.6799999999998</v>
      </c>
      <c r="F173" s="52">
        <f t="shared" si="31"/>
        <v>1096.1393856029345</v>
      </c>
    </row>
    <row r="174" spans="1:6" ht="12.75" customHeight="1" x14ac:dyDescent="0.2">
      <c r="A174" s="53">
        <v>3225</v>
      </c>
      <c r="B174" s="85" t="s">
        <v>390</v>
      </c>
      <c r="C174" s="50" t="s">
        <v>391</v>
      </c>
      <c r="D174" s="242">
        <v>424.46</v>
      </c>
      <c r="E174" s="242">
        <v>5950.65</v>
      </c>
      <c r="F174" s="52">
        <f t="shared" si="31"/>
        <v>1401.9342223059887</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1029.25</v>
      </c>
      <c r="E176" s="242">
        <v>573.70000000000005</v>
      </c>
      <c r="F176" s="52">
        <f t="shared" si="31"/>
        <v>55.739616225406849</v>
      </c>
    </row>
    <row r="177" spans="1:6" ht="12.75" customHeight="1" x14ac:dyDescent="0.2">
      <c r="A177" s="53">
        <v>323</v>
      </c>
      <c r="B177" s="85" t="s">
        <v>396</v>
      </c>
      <c r="C177" s="50" t="s">
        <v>397</v>
      </c>
      <c r="D177" s="51">
        <f t="shared" ref="D177:E177" si="42">SUM(D178:D186)</f>
        <v>53250.34</v>
      </c>
      <c r="E177" s="51">
        <f t="shared" si="42"/>
        <v>60111.740000000013</v>
      </c>
      <c r="F177" s="52">
        <f t="shared" si="31"/>
        <v>112.88517594441655</v>
      </c>
    </row>
    <row r="178" spans="1:6" ht="12.75" customHeight="1" x14ac:dyDescent="0.2">
      <c r="A178" s="53">
        <v>3231</v>
      </c>
      <c r="B178" s="85" t="s">
        <v>398</v>
      </c>
      <c r="C178" s="50" t="s">
        <v>399</v>
      </c>
      <c r="D178" s="242">
        <v>2793.51</v>
      </c>
      <c r="E178" s="242">
        <v>7635.02</v>
      </c>
      <c r="F178" s="52">
        <f t="shared" si="31"/>
        <v>273.31278570687056</v>
      </c>
    </row>
    <row r="179" spans="1:6" ht="12.75" customHeight="1" x14ac:dyDescent="0.2">
      <c r="A179" s="53">
        <v>3232</v>
      </c>
      <c r="B179" s="85" t="s">
        <v>400</v>
      </c>
      <c r="C179" s="50" t="s">
        <v>401</v>
      </c>
      <c r="D179" s="242">
        <v>23689.73</v>
      </c>
      <c r="E179" s="242">
        <v>18042.990000000002</v>
      </c>
      <c r="F179" s="52">
        <f t="shared" si="31"/>
        <v>76.163763791313798</v>
      </c>
    </row>
    <row r="180" spans="1:6" ht="12.75" customHeight="1" x14ac:dyDescent="0.2">
      <c r="A180" s="53">
        <v>3233</v>
      </c>
      <c r="B180" s="85" t="s">
        <v>402</v>
      </c>
      <c r="C180" s="50" t="s">
        <v>403</v>
      </c>
      <c r="D180" s="242">
        <v>254.88</v>
      </c>
      <c r="E180" s="242">
        <v>1034.8800000000001</v>
      </c>
      <c r="F180" s="52">
        <f t="shared" si="31"/>
        <v>406.02636534839928</v>
      </c>
    </row>
    <row r="181" spans="1:6" ht="12.75" customHeight="1" x14ac:dyDescent="0.2">
      <c r="A181" s="53">
        <v>3234</v>
      </c>
      <c r="B181" s="85" t="s">
        <v>404</v>
      </c>
      <c r="C181" s="50" t="s">
        <v>405</v>
      </c>
      <c r="D181" s="242">
        <v>10846.07</v>
      </c>
      <c r="E181" s="242">
        <v>12747.07</v>
      </c>
      <c r="F181" s="52">
        <f t="shared" si="31"/>
        <v>117.52708584768492</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4964.96</v>
      </c>
      <c r="E183" s="242">
        <v>7606.79</v>
      </c>
      <c r="F183" s="52">
        <f t="shared" si="31"/>
        <v>153.20949212078244</v>
      </c>
    </row>
    <row r="184" spans="1:6" ht="12.75" customHeight="1" x14ac:dyDescent="0.2">
      <c r="A184" s="53">
        <v>3237</v>
      </c>
      <c r="B184" s="85" t="s">
        <v>410</v>
      </c>
      <c r="C184" s="50" t="s">
        <v>411</v>
      </c>
      <c r="D184" s="242">
        <v>5226.71</v>
      </c>
      <c r="E184" s="242">
        <v>5602</v>
      </c>
      <c r="F184" s="52">
        <f t="shared" si="31"/>
        <v>107.180233837347</v>
      </c>
    </row>
    <row r="185" spans="1:6" ht="12.75" customHeight="1" x14ac:dyDescent="0.2">
      <c r="A185" s="53">
        <v>3238</v>
      </c>
      <c r="B185" s="85" t="s">
        <v>412</v>
      </c>
      <c r="C185" s="50" t="s">
        <v>413</v>
      </c>
      <c r="D185" s="242">
        <v>2713.6</v>
      </c>
      <c r="E185" s="242">
        <v>2900.3</v>
      </c>
      <c r="F185" s="52">
        <f t="shared" si="31"/>
        <v>106.88015919811322</v>
      </c>
    </row>
    <row r="186" spans="1:6" ht="12.75" customHeight="1" x14ac:dyDescent="0.2">
      <c r="A186" s="53">
        <v>3239</v>
      </c>
      <c r="B186" s="85" t="s">
        <v>414</v>
      </c>
      <c r="C186" s="50" t="s">
        <v>415</v>
      </c>
      <c r="D186" s="242">
        <v>2760.88</v>
      </c>
      <c r="E186" s="242">
        <v>4542.6899999999996</v>
      </c>
      <c r="F186" s="52">
        <f t="shared" si="31"/>
        <v>164.53775607777229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15200.36</v>
      </c>
      <c r="E188" s="51">
        <f t="shared" si="43"/>
        <v>25162.45</v>
      </c>
      <c r="F188" s="52">
        <f t="shared" si="31"/>
        <v>165.53851356152092</v>
      </c>
    </row>
    <row r="189" spans="1:6" ht="12.75" customHeight="1" x14ac:dyDescent="0.2">
      <c r="A189" s="53">
        <v>3291</v>
      </c>
      <c r="B189" s="232" t="s">
        <v>420</v>
      </c>
      <c r="C189" s="50" t="s">
        <v>421</v>
      </c>
      <c r="D189" s="242">
        <v>3953.07</v>
      </c>
      <c r="E189" s="242">
        <v>8675.27</v>
      </c>
      <c r="F189" s="52">
        <f t="shared" si="31"/>
        <v>219.45652366388657</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740.3</v>
      </c>
      <c r="E191" s="242"/>
      <c r="F191" s="52">
        <f t="shared" si="31"/>
        <v>0</v>
      </c>
    </row>
    <row r="192" spans="1:6" ht="12.75" customHeight="1" x14ac:dyDescent="0.2">
      <c r="A192" s="53">
        <v>3294</v>
      </c>
      <c r="B192" s="85" t="s">
        <v>426</v>
      </c>
      <c r="C192" s="50" t="s">
        <v>427</v>
      </c>
      <c r="D192" s="242">
        <v>110</v>
      </c>
      <c r="E192" s="242">
        <v>163.09</v>
      </c>
      <c r="F192" s="52">
        <f t="shared" si="31"/>
        <v>148.26363636363638</v>
      </c>
    </row>
    <row r="193" spans="1:6" ht="12.75" customHeight="1" x14ac:dyDescent="0.2">
      <c r="A193" s="53">
        <v>3295</v>
      </c>
      <c r="B193" s="85" t="s">
        <v>428</v>
      </c>
      <c r="C193" s="50" t="s">
        <v>429</v>
      </c>
      <c r="D193" s="242">
        <v>3328.86</v>
      </c>
      <c r="E193" s="242">
        <v>3976</v>
      </c>
      <c r="F193" s="52">
        <f t="shared" si="31"/>
        <v>119.4402888676604</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7068.13</v>
      </c>
      <c r="E195" s="242">
        <v>12348.09</v>
      </c>
      <c r="F195" s="52">
        <f t="shared" si="31"/>
        <v>174.7009463606357</v>
      </c>
    </row>
    <row r="196" spans="1:6" ht="12.75" customHeight="1" x14ac:dyDescent="0.2">
      <c r="A196" s="53">
        <v>34</v>
      </c>
      <c r="B196" s="232" t="s">
        <v>434</v>
      </c>
      <c r="C196" s="50" t="s">
        <v>435</v>
      </c>
      <c r="D196" s="51">
        <f t="shared" ref="D196:E196" si="44">D197+D202+D210</f>
        <v>1477.03</v>
      </c>
      <c r="E196" s="51">
        <f t="shared" si="44"/>
        <v>5597.84</v>
      </c>
      <c r="F196" s="52">
        <f t="shared" si="31"/>
        <v>378.99297915411336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1477.03</v>
      </c>
      <c r="E210" s="51">
        <f t="shared" si="47"/>
        <v>5597.84</v>
      </c>
      <c r="F210" s="52">
        <f t="shared" si="31"/>
        <v>378.99297915411336</v>
      </c>
    </row>
    <row r="211" spans="1:6" ht="12.75" customHeight="1" x14ac:dyDescent="0.2">
      <c r="A211" s="53">
        <v>3431</v>
      </c>
      <c r="B211" s="232" t="s">
        <v>464</v>
      </c>
      <c r="C211" s="50" t="s">
        <v>465</v>
      </c>
      <c r="D211" s="242">
        <v>1301.19</v>
      </c>
      <c r="E211" s="242">
        <v>1465.92</v>
      </c>
      <c r="F211" s="52">
        <f t="shared" si="31"/>
        <v>112.65994973831646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175.84</v>
      </c>
      <c r="E213" s="242">
        <v>4121.3</v>
      </c>
      <c r="F213" s="52">
        <f t="shared" si="31"/>
        <v>2343.7784349408553</v>
      </c>
    </row>
    <row r="214" spans="1:6" ht="12.75" customHeight="1" x14ac:dyDescent="0.2">
      <c r="A214" s="53">
        <v>3434</v>
      </c>
      <c r="B214" s="85" t="s">
        <v>470</v>
      </c>
      <c r="C214" s="50" t="s">
        <v>471</v>
      </c>
      <c r="D214" s="242">
        <v>0</v>
      </c>
      <c r="E214" s="242">
        <v>10.62</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46654.73</v>
      </c>
      <c r="E252" s="51">
        <f t="shared" si="63"/>
        <v>45773.13</v>
      </c>
      <c r="F252" s="52">
        <f t="shared" ref="F252:F258" si="64">IF(D252&lt;&gt;0,IF(E252/D252&gt;=100,"&gt;&gt;100",E252/D252*100),"-")</f>
        <v>98.110373803470722</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46654.73</v>
      </c>
      <c r="E259" s="51">
        <f t="shared" si="66"/>
        <v>45773.13</v>
      </c>
      <c r="F259" s="52">
        <f t="shared" ref="F259:F262" si="67">IF(D259&lt;&gt;0,IF(E259/D259&gt;=100,"&gt;&gt;100",E259/D259*100),"-")</f>
        <v>98.110373803470722</v>
      </c>
    </row>
    <row r="260" spans="1:6" ht="12.75" customHeight="1" x14ac:dyDescent="0.2">
      <c r="A260" s="53">
        <v>3721</v>
      </c>
      <c r="B260" s="85" t="s">
        <v>558</v>
      </c>
      <c r="C260" s="50" t="s">
        <v>559</v>
      </c>
      <c r="D260" s="242">
        <v>0</v>
      </c>
      <c r="E260" s="242">
        <v>340</v>
      </c>
      <c r="F260" s="52" t="str">
        <f t="shared" si="67"/>
        <v>-</v>
      </c>
    </row>
    <row r="261" spans="1:6" ht="12.75" customHeight="1" x14ac:dyDescent="0.2">
      <c r="A261" s="53">
        <v>3722</v>
      </c>
      <c r="B261" s="85" t="s">
        <v>560</v>
      </c>
      <c r="C261" s="50" t="s">
        <v>561</v>
      </c>
      <c r="D261" s="242">
        <v>46654.73</v>
      </c>
      <c r="E261" s="242">
        <v>45433.13</v>
      </c>
      <c r="F261" s="52">
        <f t="shared" si="67"/>
        <v>97.381615969056071</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1257.29</v>
      </c>
      <c r="E263" s="51">
        <f t="shared" si="68"/>
        <v>1268.6099999999999</v>
      </c>
      <c r="F263" s="52">
        <f t="shared" ref="F263:F267" si="69">IF(D263&lt;&gt;0,IF(E263/D263&gt;=100,"&gt;&gt;100",E263/D263*100),"-")</f>
        <v>100.90034916367743</v>
      </c>
    </row>
    <row r="264" spans="1:6" ht="12.75" customHeight="1" x14ac:dyDescent="0.2">
      <c r="A264" s="53">
        <v>381</v>
      </c>
      <c r="B264" s="85" t="s">
        <v>566</v>
      </c>
      <c r="C264" s="50" t="s">
        <v>567</v>
      </c>
      <c r="D264" s="51">
        <f t="shared" ref="D264:E264" si="70">SUM(D265:D267)</f>
        <v>1257.29</v>
      </c>
      <c r="E264" s="51">
        <f t="shared" si="70"/>
        <v>1268.6099999999999</v>
      </c>
      <c r="F264" s="52">
        <f t="shared" si="69"/>
        <v>100.90034916367743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1257.29</v>
      </c>
      <c r="E266" s="242">
        <v>1268.6099999999999</v>
      </c>
      <c r="F266" s="52">
        <f t="shared" si="69"/>
        <v>100.90034916367743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1771889.73</v>
      </c>
      <c r="E289" s="51">
        <f t="shared" si="79"/>
        <v>2165384.5399999996</v>
      </c>
      <c r="F289" s="52">
        <f t="shared" si="76"/>
        <v>122.20763534760144</v>
      </c>
    </row>
    <row r="290" spans="1:6" ht="12.75" customHeight="1" x14ac:dyDescent="0.2">
      <c r="A290" s="53" t="s">
        <v>607</v>
      </c>
      <c r="B290" s="85" t="s">
        <v>618</v>
      </c>
      <c r="C290" s="50" t="s">
        <v>619</v>
      </c>
      <c r="D290" s="51">
        <f>IF(D6&gt;=D289,D6-D289,0)</f>
        <v>61798.649999999907</v>
      </c>
      <c r="E290" s="51">
        <f>IF(E6&gt;=E289,E6-E289,0)</f>
        <v>137423.39000000013</v>
      </c>
      <c r="F290" s="52">
        <f t="shared" si="76"/>
        <v>222.37280264212944</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48806.06</v>
      </c>
      <c r="E292" s="242">
        <v>74299.81</v>
      </c>
      <c r="F292" s="52">
        <f t="shared" si="76"/>
        <v>152.23480444846399</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25492.65</v>
      </c>
      <c r="E294" s="242">
        <v>25786.05</v>
      </c>
      <c r="F294" s="52">
        <f t="shared" si="76"/>
        <v>101.15091997105048</v>
      </c>
    </row>
    <row r="295" spans="1:6" ht="24" x14ac:dyDescent="0.2">
      <c r="A295" s="53">
        <v>9661</v>
      </c>
      <c r="B295" s="85" t="s">
        <v>628</v>
      </c>
      <c r="C295" s="50" t="s">
        <v>629</v>
      </c>
      <c r="D295" s="242">
        <v>4691</v>
      </c>
      <c r="E295" s="242">
        <v>2256.54</v>
      </c>
      <c r="F295" s="52">
        <f t="shared" si="76"/>
        <v>48.103602643359622</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65802.569999999992</v>
      </c>
      <c r="E350" s="51">
        <f t="shared" si="95"/>
        <v>52021.94</v>
      </c>
      <c r="F350" s="52">
        <f t="shared" si="81"/>
        <v>79.057611275669032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65802.569999999992</v>
      </c>
      <c r="E363" s="51">
        <f t="shared" si="99"/>
        <v>52021.94</v>
      </c>
      <c r="F363" s="52">
        <f t="shared" si="81"/>
        <v>79.057611275669032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38312.009999999995</v>
      </c>
      <c r="E369" s="51">
        <f t="shared" si="101"/>
        <v>10994.490000000002</v>
      </c>
      <c r="F369" s="52">
        <f t="shared" si="81"/>
        <v>28.697241413332275</v>
      </c>
    </row>
    <row r="370" spans="1:6" ht="12.75" customHeight="1" x14ac:dyDescent="0.2">
      <c r="A370" s="53">
        <v>4221</v>
      </c>
      <c r="B370" s="85" t="s">
        <v>673</v>
      </c>
      <c r="C370" s="50" t="s">
        <v>765</v>
      </c>
      <c r="D370" s="242">
        <v>12465</v>
      </c>
      <c r="E370" s="242">
        <v>6277.47</v>
      </c>
      <c r="F370" s="52">
        <f t="shared" si="81"/>
        <v>50.360770156438029</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623.66</v>
      </c>
      <c r="E374" s="242"/>
      <c r="F374" s="52">
        <f t="shared" si="81"/>
        <v>0</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25223.35</v>
      </c>
      <c r="E376" s="242">
        <v>4717.0200000000004</v>
      </c>
      <c r="F376" s="52">
        <f t="shared" si="81"/>
        <v>18.701005219370153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27490.560000000001</v>
      </c>
      <c r="E383" s="51">
        <f t="shared" si="103"/>
        <v>41027.449999999997</v>
      </c>
      <c r="F383" s="52">
        <f t="shared" si="81"/>
        <v>149.241957966662</v>
      </c>
    </row>
    <row r="384" spans="1:6" ht="12.75" customHeight="1" x14ac:dyDescent="0.2">
      <c r="A384" s="53">
        <v>4241</v>
      </c>
      <c r="B384" s="85" t="s">
        <v>782</v>
      </c>
      <c r="C384" s="50" t="s">
        <v>783</v>
      </c>
      <c r="D384" s="242">
        <v>27490.560000000001</v>
      </c>
      <c r="E384" s="242">
        <v>41027.449999999997</v>
      </c>
      <c r="F384" s="52">
        <f t="shared" si="81"/>
        <v>149.241957966662</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65802.569999999992</v>
      </c>
      <c r="E408" s="51">
        <f t="shared" si="111"/>
        <v>52021.94</v>
      </c>
      <c r="F408" s="52">
        <f t="shared" si="81"/>
        <v>79.057611275669032</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28875.54</v>
      </c>
      <c r="E410" s="242">
        <v>58373.21</v>
      </c>
      <c r="F410" s="52">
        <f t="shared" si="81"/>
        <v>202.15452247819434</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1833688.38</v>
      </c>
      <c r="E412" s="51">
        <f>E6+E298</f>
        <v>2302807.9299999997</v>
      </c>
      <c r="F412" s="52">
        <f t="shared" si="81"/>
        <v>125.58338456613876</v>
      </c>
    </row>
    <row r="413" spans="1:6" ht="12.75" customHeight="1" x14ac:dyDescent="0.2">
      <c r="A413" s="53" t="s">
        <v>607</v>
      </c>
      <c r="B413" s="85" t="s">
        <v>830</v>
      </c>
      <c r="C413" s="50" t="s">
        <v>831</v>
      </c>
      <c r="D413" s="51">
        <f t="shared" ref="D413:E413" si="112">D289+D350</f>
        <v>1837692.3</v>
      </c>
      <c r="E413" s="51">
        <f t="shared" si="112"/>
        <v>2217406.4799999995</v>
      </c>
      <c r="F413" s="52">
        <f t="shared" si="81"/>
        <v>120.6625548792907</v>
      </c>
    </row>
    <row r="414" spans="1:6" ht="12.75" customHeight="1" x14ac:dyDescent="0.2">
      <c r="A414" s="53" t="s">
        <v>607</v>
      </c>
      <c r="B414" s="85" t="s">
        <v>832</v>
      </c>
      <c r="C414" s="50" t="s">
        <v>833</v>
      </c>
      <c r="D414" s="51">
        <f t="shared" ref="D414:E414" si="113">IF(D412&gt;=D413,D412-D413,0)</f>
        <v>0</v>
      </c>
      <c r="E414" s="51">
        <f t="shared" si="113"/>
        <v>85401.450000000186</v>
      </c>
      <c r="F414" s="52" t="str">
        <f t="shared" si="81"/>
        <v>-</v>
      </c>
    </row>
    <row r="415" spans="1:6" ht="12.75" customHeight="1" x14ac:dyDescent="0.2">
      <c r="A415" s="53" t="s">
        <v>607</v>
      </c>
      <c r="B415" s="85" t="s">
        <v>834</v>
      </c>
      <c r="C415" s="50" t="s">
        <v>835</v>
      </c>
      <c r="D415" s="51">
        <f t="shared" ref="D415:E415" si="114">IF(D413&gt;=D412,D413-D412,0)</f>
        <v>4003.9200000001583</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19930.519999999997</v>
      </c>
      <c r="E416" s="51">
        <f t="shared" si="115"/>
        <v>15926.599999999999</v>
      </c>
      <c r="F416" s="52">
        <f t="shared" si="81"/>
        <v>79.910609457254509</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25492.65</v>
      </c>
      <c r="E418" s="62">
        <f t="shared" si="117"/>
        <v>25786.05</v>
      </c>
      <c r="F418" s="57">
        <f t="shared" si="81"/>
        <v>101.15091997105048</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1833688.38</v>
      </c>
      <c r="E639" s="51">
        <f t="shared" si="180"/>
        <v>2302807.9299999997</v>
      </c>
      <c r="F639" s="52">
        <f t="shared" si="119"/>
        <v>125.58338456613876</v>
      </c>
    </row>
    <row r="640" spans="1:6" ht="12.75" customHeight="1" x14ac:dyDescent="0.2">
      <c r="A640" s="53" t="s">
        <v>607</v>
      </c>
      <c r="B640" s="85" t="s">
        <v>1276</v>
      </c>
      <c r="C640" s="50" t="s">
        <v>1277</v>
      </c>
      <c r="D640" s="51">
        <f t="shared" ref="D640:E640" si="181">D413+D528</f>
        <v>1837692.3</v>
      </c>
      <c r="E640" s="51">
        <f t="shared" si="181"/>
        <v>2217406.4799999995</v>
      </c>
      <c r="F640" s="52">
        <f t="shared" si="119"/>
        <v>120.6625548792907</v>
      </c>
    </row>
    <row r="641" spans="1:6" ht="12.75" customHeight="1" x14ac:dyDescent="0.2">
      <c r="A641" s="53" t="s">
        <v>607</v>
      </c>
      <c r="B641" s="85" t="s">
        <v>1278</v>
      </c>
      <c r="C641" s="50" t="s">
        <v>1279</v>
      </c>
      <c r="D641" s="51">
        <f t="shared" ref="D641:E641" si="182">IF(D639&gt;=D640,D639-D640,0)</f>
        <v>0</v>
      </c>
      <c r="E641" s="51">
        <f t="shared" si="182"/>
        <v>85401.450000000186</v>
      </c>
      <c r="F641" s="52" t="str">
        <f t="shared" si="119"/>
        <v>-</v>
      </c>
    </row>
    <row r="642" spans="1:6" ht="12.75" customHeight="1" x14ac:dyDescent="0.2">
      <c r="A642" s="53" t="s">
        <v>607</v>
      </c>
      <c r="B642" s="85" t="s">
        <v>1280</v>
      </c>
      <c r="C642" s="50" t="s">
        <v>1281</v>
      </c>
      <c r="D642" s="51">
        <f t="shared" ref="D642:E642" si="183">IF(D640&gt;=D639,D640-D639,0)</f>
        <v>4003.9200000001583</v>
      </c>
      <c r="E642" s="51">
        <f t="shared" si="183"/>
        <v>0</v>
      </c>
      <c r="F642" s="52">
        <f t="shared" si="119"/>
        <v>0</v>
      </c>
    </row>
    <row r="643" spans="1:6" ht="24" x14ac:dyDescent="0.2">
      <c r="A643" s="60" t="s">
        <v>1282</v>
      </c>
      <c r="B643" s="85" t="s">
        <v>1283</v>
      </c>
      <c r="C643" s="61" t="s">
        <v>1282</v>
      </c>
      <c r="D643" s="51">
        <f t="shared" ref="D643:E643" si="184">IF(D416-D417+D637-D638&gt;=0,D416-D417+D637-D638,0)</f>
        <v>19930.519999999997</v>
      </c>
      <c r="E643" s="51">
        <f t="shared" si="184"/>
        <v>15926.599999999999</v>
      </c>
      <c r="F643" s="52">
        <f t="shared" si="119"/>
        <v>79.910609457254509</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15926.599999999838</v>
      </c>
      <c r="E645" s="51">
        <f t="shared" si="186"/>
        <v>101328.05000000019</v>
      </c>
      <c r="F645" s="52">
        <f t="shared" si="119"/>
        <v>636.21896701117134</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130736.53</v>
      </c>
      <c r="E647" s="243">
        <v>160818.76</v>
      </c>
      <c r="F647" s="57">
        <f t="shared" si="119"/>
        <v>123.00981217720863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96127.16</v>
      </c>
      <c r="E649" s="242">
        <v>86751.85</v>
      </c>
      <c r="F649" s="52">
        <f t="shared" ref="F649:F724" si="188">IF(D649&lt;&gt;0,IF(E649/D649&gt;=100,"&gt;&gt;100",E649/D649*100),"-")</f>
        <v>90.246970783283302</v>
      </c>
    </row>
    <row r="650" spans="1:6" ht="12.75" customHeight="1" x14ac:dyDescent="0.2">
      <c r="A650" s="53" t="s">
        <v>1295</v>
      </c>
      <c r="B650" s="85" t="s">
        <v>1296</v>
      </c>
      <c r="C650" s="50" t="s">
        <v>1295</v>
      </c>
      <c r="D650" s="242">
        <v>1946202.99</v>
      </c>
      <c r="E650" s="242">
        <v>2316684.9700000002</v>
      </c>
      <c r="F650" s="52">
        <f t="shared" si="188"/>
        <v>119.03614278179688</v>
      </c>
    </row>
    <row r="651" spans="1:6" ht="12.75" customHeight="1" x14ac:dyDescent="0.2">
      <c r="A651" s="53" t="s">
        <v>1297</v>
      </c>
      <c r="B651" s="85" t="s">
        <v>1298</v>
      </c>
      <c r="C651" s="50" t="s">
        <v>1297</v>
      </c>
      <c r="D651" s="242">
        <v>1955578.3</v>
      </c>
      <c r="E651" s="242">
        <v>2278692.2400000002</v>
      </c>
      <c r="F651" s="52">
        <f t="shared" si="188"/>
        <v>116.52267976178709</v>
      </c>
    </row>
    <row r="652" spans="1:6" ht="24" x14ac:dyDescent="0.2">
      <c r="A652" s="53">
        <v>11</v>
      </c>
      <c r="B652" s="85" t="s">
        <v>1299</v>
      </c>
      <c r="C652" s="50" t="s">
        <v>1300</v>
      </c>
      <c r="D652" s="51">
        <f t="shared" ref="D652:E652" si="189">+D649+D650-D651</f>
        <v>86751.84999999986</v>
      </c>
      <c r="E652" s="51">
        <f t="shared" si="189"/>
        <v>124744.58000000007</v>
      </c>
      <c r="F652" s="52">
        <f t="shared" si="188"/>
        <v>143.79472022786865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67</v>
      </c>
      <c r="E654" s="262">
        <v>67</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54</v>
      </c>
      <c r="E656" s="262">
        <v>54</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1341020.5900000001</v>
      </c>
      <c r="E675" s="242">
        <v>1705105.11</v>
      </c>
      <c r="F675" s="52">
        <f t="shared" si="188"/>
        <v>127.14980834112323</v>
      </c>
    </row>
    <row r="676" spans="1:6" ht="24" x14ac:dyDescent="0.2">
      <c r="A676" s="53">
        <v>63613</v>
      </c>
      <c r="B676" s="232" t="s">
        <v>1348</v>
      </c>
      <c r="C676" s="50" t="s">
        <v>1349</v>
      </c>
      <c r="D676" s="242">
        <v>3328.86</v>
      </c>
      <c r="E676" s="242">
        <v>3976</v>
      </c>
      <c r="F676" s="52">
        <f t="shared" si="188"/>
        <v>119.4402888676604</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64054.84</v>
      </c>
      <c r="E710" s="242">
        <v>70214.22</v>
      </c>
      <c r="F710" s="52">
        <f t="shared" si="188"/>
        <v>109.61579171847124</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8524.7199999999993</v>
      </c>
      <c r="E716" s="242">
        <v>6561.73</v>
      </c>
      <c r="F716" s="52">
        <f t="shared" si="188"/>
        <v>76.972968027102368</v>
      </c>
    </row>
    <row r="717" spans="1:6" ht="12.75" customHeight="1" x14ac:dyDescent="0.2">
      <c r="A717" s="53">
        <v>31215</v>
      </c>
      <c r="B717" s="85" t="s">
        <v>1412</v>
      </c>
      <c r="C717" s="50" t="s">
        <v>1413</v>
      </c>
      <c r="D717" s="242">
        <v>1924.74</v>
      </c>
      <c r="E717" s="242">
        <v>2207.1999999999998</v>
      </c>
      <c r="F717" s="52">
        <f t="shared" si="188"/>
        <v>114.67522886208006</v>
      </c>
    </row>
    <row r="718" spans="1:6" ht="12.75" customHeight="1" x14ac:dyDescent="0.2">
      <c r="A718" s="53">
        <v>32121</v>
      </c>
      <c r="B718" s="85" t="s">
        <v>1414</v>
      </c>
      <c r="C718" s="50" t="s">
        <v>1415</v>
      </c>
      <c r="D718" s="242">
        <v>27875.97</v>
      </c>
      <c r="E718" s="242">
        <v>23510.45</v>
      </c>
      <c r="F718" s="52">
        <f t="shared" si="188"/>
        <v>84.339486661809431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6736.8</v>
      </c>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3611.31</v>
      </c>
      <c r="E722" s="242">
        <v>5178.53</v>
      </c>
      <c r="F722" s="52">
        <f t="shared" si="188"/>
        <v>143.3975482581113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3953.07</v>
      </c>
      <c r="E725" s="242">
        <v>6381.24</v>
      </c>
      <c r="F725" s="52">
        <f t="shared" ref="F725:F979" si="190">IF(D725&lt;&gt;0,IF(E725/D725&gt;=100,"&gt;&gt;100",E725/D725*100),"-")</f>
        <v>161.42491784865939</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v>340</v>
      </c>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46654.73</v>
      </c>
      <c r="E828" s="242">
        <v>45433.13</v>
      </c>
      <c r="F828" s="52">
        <f t="shared" si="190"/>
        <v>97.381615969056071</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4" verticalDpi="4294967294"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59"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1229895.6800000002</v>
      </c>
      <c r="E6" s="229">
        <f t="shared" si="0"/>
        <v>1274024.5299999998</v>
      </c>
      <c r="F6" s="230">
        <f t="shared" ref="F6:F260" si="1">IF(D6&gt;0,IF(E6/D6&gt;=100,"&gt;&gt;100",E6/D6*100),"-")</f>
        <v>103.5880156925179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965984.57000000007</v>
      </c>
      <c r="E7" s="104">
        <f t="shared" si="2"/>
        <v>956208.35999999987</v>
      </c>
      <c r="F7" s="93">
        <f t="shared" si="1"/>
        <v>98.987953813796409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485.77</v>
      </c>
      <c r="E8" s="104">
        <f>E9+E10-E11</f>
        <v>485.77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485.77</v>
      </c>
      <c r="E10" s="247">
        <v>485.77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955998.34000000008</v>
      </c>
      <c r="E12" s="104">
        <f t="shared" si="3"/>
        <v>946222.12999999989</v>
      </c>
      <c r="F12" s="93">
        <f t="shared" si="1"/>
        <v>98.977382115537964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756393.38</v>
      </c>
      <c r="E13" s="104">
        <f t="shared" si="4"/>
        <v>734280.12</v>
      </c>
      <c r="F13" s="93">
        <f t="shared" si="1"/>
        <v>97.076486840749453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1769061.23</v>
      </c>
      <c r="E15" s="247">
        <v>1769061.23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1012667.85</v>
      </c>
      <c r="E18" s="247">
        <v>1034781.11</v>
      </c>
      <c r="F18" s="93">
        <f t="shared" si="1"/>
        <v>102.18366367610071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101545.96000000002</v>
      </c>
      <c r="E19" s="104">
        <f t="shared" si="5"/>
        <v>82641.320000000007</v>
      </c>
      <c r="F19" s="93">
        <f t="shared" si="1"/>
        <v>81.383168764173377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247502.75</v>
      </c>
      <c r="E20" s="247">
        <v>253259</v>
      </c>
      <c r="F20" s="93">
        <f t="shared" si="1"/>
        <v>102.32573173429387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11618.64</v>
      </c>
      <c r="E21" s="247">
        <v>9714.2000000000007</v>
      </c>
      <c r="F21" s="93">
        <f t="shared" si="1"/>
        <v>83.60875283165673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5397.05</v>
      </c>
      <c r="E22" s="247">
        <v>5397.05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683.25</v>
      </c>
      <c r="E24" s="247">
        <v>3523.25</v>
      </c>
      <c r="F24" s="93">
        <f t="shared" si="1"/>
        <v>515.66044639590189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13395.7</v>
      </c>
      <c r="E25" s="247">
        <v>13390.38</v>
      </c>
      <c r="F25" s="93">
        <f t="shared" si="1"/>
        <v>99.960285763341957</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69852.94</v>
      </c>
      <c r="E26" s="247">
        <v>71223.33</v>
      </c>
      <c r="F26" s="93">
        <f t="shared" si="1"/>
        <v>101.96182150672541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246904.37</v>
      </c>
      <c r="E28" s="247">
        <v>273865.89</v>
      </c>
      <c r="F28" s="93">
        <f t="shared" si="1"/>
        <v>110.91982292577487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97529.52</v>
      </c>
      <c r="E35" s="104">
        <f t="shared" si="7"/>
        <v>128771.20999999999</v>
      </c>
      <c r="F35" s="93">
        <f t="shared" si="1"/>
        <v>132.03306034931782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152321.63</v>
      </c>
      <c r="E36" s="247">
        <v>193349.08</v>
      </c>
      <c r="F36" s="93">
        <f t="shared" si="1"/>
        <v>126.93474984478566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54792.11</v>
      </c>
      <c r="E40" s="247">
        <v>64577.87</v>
      </c>
      <c r="F40" s="93">
        <f t="shared" si="1"/>
        <v>117.8597976971502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529.48</v>
      </c>
      <c r="E45" s="104">
        <f t="shared" si="9"/>
        <v>529.48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529.48</v>
      </c>
      <c r="E47" s="247">
        <v>529.48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21600.45</v>
      </c>
      <c r="E54" s="247">
        <v>27047.07</v>
      </c>
      <c r="F54" s="93">
        <f t="shared" si="1"/>
        <v>125.21530801441637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21600.45</v>
      </c>
      <c r="E55" s="247">
        <v>27047.07</v>
      </c>
      <c r="F55" s="93">
        <f t="shared" si="1"/>
        <v>125.21530801441637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9500.4599999999991</v>
      </c>
      <c r="E56" s="104">
        <f t="shared" si="11"/>
        <v>9500.4599999999991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9500.4599999999991</v>
      </c>
      <c r="E58" s="247">
        <v>9500.4599999999991</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263911.11</v>
      </c>
      <c r="E68" s="104">
        <f t="shared" si="13"/>
        <v>317816.17000000004</v>
      </c>
      <c r="F68" s="93">
        <f t="shared" si="1"/>
        <v>120.42546067878691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86751.849999999991</v>
      </c>
      <c r="E69" s="104">
        <f t="shared" si="14"/>
        <v>124744.58</v>
      </c>
      <c r="F69" s="93">
        <f t="shared" si="1"/>
        <v>143.79472022786837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85758.2</v>
      </c>
      <c r="E70" s="104">
        <f t="shared" si="15"/>
        <v>124459.28</v>
      </c>
      <c r="F70" s="93">
        <f t="shared" si="1"/>
        <v>145.12813934993972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85758.2</v>
      </c>
      <c r="E72" s="247">
        <v>124459.28</v>
      </c>
      <c r="F72" s="93">
        <f t="shared" si="1"/>
        <v>145.12813934993972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993.65</v>
      </c>
      <c r="E76" s="247">
        <v>285.3</v>
      </c>
      <c r="F76" s="93">
        <f t="shared" si="1"/>
        <v>28.712323252654357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20930.080000000002</v>
      </c>
      <c r="E78" s="104">
        <f>E79+SUM(E82:E84)-E85+E86</f>
        <v>6464.7000000000007</v>
      </c>
      <c r="F78" s="93">
        <f t="shared" si="1"/>
        <v>30.88712513282319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4583.8900000000003</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20930.080000000002</v>
      </c>
      <c r="E86" s="247">
        <v>1880.81</v>
      </c>
      <c r="F86" s="93">
        <f t="shared" si="1"/>
        <v>8.9861577213273893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25492.65</v>
      </c>
      <c r="E146" s="104">
        <f t="shared" si="26"/>
        <v>25788.13</v>
      </c>
      <c r="F146" s="93">
        <f t="shared" si="1"/>
        <v>101.15907918556917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20801.650000000001</v>
      </c>
      <c r="E159" s="247">
        <v>23529.51</v>
      </c>
      <c r="F159" s="93">
        <f t="shared" si="1"/>
        <v>113.11367127126933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4691</v>
      </c>
      <c r="E160" s="247">
        <v>2256.54</v>
      </c>
      <c r="F160" s="93">
        <f t="shared" si="1"/>
        <v>48.103602643359622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2.08</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130736.53</v>
      </c>
      <c r="E170" s="104">
        <f t="shared" si="29"/>
        <v>160818.76</v>
      </c>
      <c r="F170" s="93">
        <f t="shared" si="1"/>
        <v>123.00981217720863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130736.53</v>
      </c>
      <c r="E173" s="247">
        <v>160818.76</v>
      </c>
      <c r="F173" s="93">
        <f t="shared" si="1"/>
        <v>123.00981217720863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1229895.6800000002</v>
      </c>
      <c r="E175" s="104">
        <f t="shared" si="30"/>
        <v>1274024.53</v>
      </c>
      <c r="F175" s="93">
        <f t="shared" si="1"/>
        <v>103.58801569251793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222491.86000000002</v>
      </c>
      <c r="E176" s="104">
        <f t="shared" si="31"/>
        <v>190702.06999999998</v>
      </c>
      <c r="F176" s="93">
        <f t="shared" si="1"/>
        <v>85.711931214022826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173571.67</v>
      </c>
      <c r="E177" s="104">
        <f t="shared" si="32"/>
        <v>187862.06999999998</v>
      </c>
      <c r="F177" s="93">
        <f t="shared" si="1"/>
        <v>108.23314081151605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129164.19</v>
      </c>
      <c r="E178" s="247">
        <v>158282.15</v>
      </c>
      <c r="F178" s="93">
        <f t="shared" si="1"/>
        <v>122.54336902511447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24779.51</v>
      </c>
      <c r="E179" s="247">
        <v>23559.02</v>
      </c>
      <c r="F179" s="93">
        <f t="shared" si="1"/>
        <v>95.074599941645346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64.569999999999993</v>
      </c>
      <c r="E180" s="104">
        <f t="shared" si="33"/>
        <v>65.03</v>
      </c>
      <c r="F180" s="93">
        <f t="shared" si="1"/>
        <v>100.7124051417067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64.569999999999993</v>
      </c>
      <c r="E183" s="247">
        <v>65.03</v>
      </c>
      <c r="F183" s="93">
        <f t="shared" si="1"/>
        <v>100.7124051417067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19563.400000000001</v>
      </c>
      <c r="E188" s="247">
        <v>5955.87</v>
      </c>
      <c r="F188" s="93">
        <f t="shared" si="1"/>
        <v>30.443941237208254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48920.19</v>
      </c>
      <c r="E189" s="247">
        <v>2840</v>
      </c>
      <c r="F189" s="93">
        <f t="shared" si="1"/>
        <v>5.8053740183756437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1007403.8200000001</v>
      </c>
      <c r="E237" s="104">
        <f t="shared" si="41"/>
        <v>1083322.46</v>
      </c>
      <c r="F237" s="93">
        <f t="shared" si="1"/>
        <v>107.53606830674912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965984.57000000007</v>
      </c>
      <c r="E238" s="104">
        <f t="shared" si="42"/>
        <v>956208.36</v>
      </c>
      <c r="F238" s="93">
        <f t="shared" si="1"/>
        <v>98.987953813796409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965984.57000000007</v>
      </c>
      <c r="E239" s="104">
        <f t="shared" si="43"/>
        <v>956208.36</v>
      </c>
      <c r="F239" s="93">
        <f t="shared" si="1"/>
        <v>98.987953813796409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932959.92</v>
      </c>
      <c r="E240" s="247">
        <v>923657.57</v>
      </c>
      <c r="F240" s="93">
        <f t="shared" si="1"/>
        <v>99.002920725683467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33024.65</v>
      </c>
      <c r="E241" s="247">
        <v>32550.79</v>
      </c>
      <c r="F241" s="93">
        <f t="shared" si="1"/>
        <v>98.565132408670479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15926.599999999999</v>
      </c>
      <c r="E245" s="104">
        <f t="shared" si="45"/>
        <v>101328.05</v>
      </c>
      <c r="F245" s="93">
        <f t="shared" si="1"/>
        <v>636.21896701116384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74299.81</v>
      </c>
      <c r="E246" s="104">
        <f t="shared" si="46"/>
        <v>129369.19</v>
      </c>
      <c r="F246" s="93">
        <f t="shared" si="1"/>
        <v>174.1177938409264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74299.81</v>
      </c>
      <c r="E247" s="247">
        <v>129369.19</v>
      </c>
      <c r="F247" s="93">
        <f t="shared" si="1"/>
        <v>174.1177938409264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58373.21</v>
      </c>
      <c r="E250" s="104">
        <f t="shared" si="47"/>
        <v>28041.14</v>
      </c>
      <c r="F250" s="93">
        <f t="shared" si="1"/>
        <v>48.037687151349054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58373.21</v>
      </c>
      <c r="E252" s="247">
        <v>28041.14</v>
      </c>
      <c r="F252" s="93">
        <f t="shared" si="1"/>
        <v>48.037687151349054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25492.65</v>
      </c>
      <c r="E255" s="247">
        <v>25786.05</v>
      </c>
      <c r="F255" s="93">
        <f t="shared" si="1"/>
        <v>101.15091997105048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24779.919999999998</v>
      </c>
      <c r="E259" s="104">
        <f t="shared" si="49"/>
        <v>24779.919999999998</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24779.919999999998</v>
      </c>
      <c r="E260" s="248">
        <v>24779.919999999998</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25492.65</v>
      </c>
      <c r="E264" s="247">
        <v>25788.13</v>
      </c>
      <c r="F264" s="93">
        <f t="shared" si="50"/>
        <v>101.15907918556917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20864.310000000001</v>
      </c>
      <c r="E268" s="247">
        <v>1880.81</v>
      </c>
      <c r="F268" s="93">
        <f t="shared" si="50"/>
        <v>9.0144845432223732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65.77</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44407.48</v>
      </c>
      <c r="E287" s="247">
        <v>29579.919999999998</v>
      </c>
      <c r="F287" s="93">
        <f t="shared" si="50"/>
        <v>66.610219719740911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129164.19</v>
      </c>
      <c r="E288" s="247">
        <v>158282.15</v>
      </c>
      <c r="F288" s="93">
        <f t="shared" si="50"/>
        <v>122.54336902511447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48920.19</v>
      </c>
      <c r="E289" s="247">
        <v>2840</v>
      </c>
      <c r="F289" s="93">
        <f t="shared" si="50"/>
        <v>5.8053740183756437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15.01</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165.9</v>
      </c>
      <c r="E298" s="247">
        <v>4257.29</v>
      </c>
      <c r="F298" s="93">
        <f t="shared" si="50"/>
        <v>2566.1784207353826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18141.810000000001</v>
      </c>
      <c r="E302" s="247">
        <v>1698.58</v>
      </c>
      <c r="F302" s="93">
        <f t="shared" si="50"/>
        <v>9.3627923564407283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1837692.3</v>
      </c>
      <c r="E114" s="81">
        <f t="shared" si="22"/>
        <v>2217406.48</v>
      </c>
      <c r="F114" s="63">
        <f t="shared" si="1"/>
        <v>120.66255487929072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1726718.12</v>
      </c>
      <c r="E115" s="81">
        <f t="shared" si="23"/>
        <v>2100241.7799999998</v>
      </c>
      <c r="F115" s="63">
        <f t="shared" si="1"/>
        <v>121.63199978465504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1726718.12</v>
      </c>
      <c r="E117" s="249">
        <v>2100241.7799999998</v>
      </c>
      <c r="F117" s="63">
        <f t="shared" si="1"/>
        <v>121.63199978465504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110974.18</v>
      </c>
      <c r="E126" s="249">
        <v>117164.7</v>
      </c>
      <c r="F126" s="63">
        <f t="shared" si="1"/>
        <v>105.57834263790009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1837692.3</v>
      </c>
      <c r="E141" s="106">
        <f t="shared" si="28"/>
        <v>2217406.48</v>
      </c>
      <c r="F141" s="82">
        <f t="shared" si="1"/>
        <v>120.66255487929072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K11" sqref="K1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222491.86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2274554.12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2222532.1800000002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1843837.84</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300541.49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2258.81</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276</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45773.13</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5366.37</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24478.54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52021.94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2306343.9099999997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2208241.7799999998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1814719.88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301761.98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2258.35</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276</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45773.13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5366.37</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38086.07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98102.13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190702.0700000003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32419.919999999998</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29579.919999999998</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23559.02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23559.02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65.03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65.03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5955.87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5955.87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2840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2840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158282.15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158282.15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14605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2025-02-18T11:02:59Z</cp:lastPrinted>
  <dcterms:created xsi:type="dcterms:W3CDTF">2022-04-01T05:14:30Z</dcterms:created>
  <dcterms:modified xsi:type="dcterms:W3CDTF">2025-02-18T12:08:56Z</dcterms:modified>
</cp:coreProperties>
</file>